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conto_finale_103\lavoro\"/>
    </mc:Choice>
  </mc:AlternateContent>
  <bookViews>
    <workbookView xWindow="0" yWindow="0" windowWidth="19440" windowHeight="8652" tabRatio="483"/>
  </bookViews>
  <sheets>
    <sheet name="adeguamento scavi e rinterri" sheetId="1" r:id="rId1"/>
    <sheet name="Dati" sheetId="2" state="veryHidden" r:id="rId2"/>
  </sheets>
  <definedNames>
    <definedName name="_xlnm._FilterDatabase" localSheetId="0" hidden="1">'adeguamento scavi e rinterri'!$B$3:$R$3</definedName>
    <definedName name="_xlnm.Print_Area" localSheetId="0">'adeguamento scavi e rinterri'!$B$1:$R$35</definedName>
    <definedName name="_xlnm.Print_Titles" localSheetId="0">'adeguamento scavi e rinterri'!$2:$3</definedName>
  </definedNames>
  <calcPr calcId="152511"/>
</workbook>
</file>

<file path=xl/calcChain.xml><?xml version="1.0" encoding="utf-8"?>
<calcChain xmlns="http://schemas.openxmlformats.org/spreadsheetml/2006/main">
  <c r="R26" i="1" l="1"/>
  <c r="O26" i="1"/>
  <c r="R28" i="1" l="1"/>
  <c r="K18" i="1" l="1"/>
  <c r="P24" i="1"/>
  <c r="M24" i="1"/>
  <c r="P18" i="1"/>
  <c r="Q18" i="1" s="1"/>
  <c r="M18" i="1"/>
  <c r="N18" i="1"/>
  <c r="P11" i="1"/>
  <c r="M11" i="1"/>
  <c r="E26" i="1" l="1"/>
  <c r="K21" i="1"/>
  <c r="K16" i="1"/>
  <c r="K17" i="1" s="1"/>
  <c r="Q17" i="1" s="1"/>
  <c r="K10" i="1"/>
  <c r="Q4" i="1"/>
  <c r="Q10" i="1" l="1"/>
  <c r="K11" i="1"/>
  <c r="K23" i="1"/>
  <c r="Q23" i="1" s="1"/>
  <c r="K24" i="1"/>
  <c r="N10" i="1"/>
  <c r="N17" i="1"/>
  <c r="N23" i="1" l="1"/>
  <c r="N24" i="1"/>
  <c r="Q24" i="1"/>
  <c r="N11" i="1"/>
  <c r="Q11" i="1"/>
  <c r="O28" i="1" l="1"/>
  <c r="O30" i="1" l="1"/>
  <c r="O31" i="1" l="1"/>
  <c r="O34" i="1" s="1"/>
  <c r="O32" i="1" l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<sst xmlns="http://schemas.openxmlformats.org/spreadsheetml/2006/main" count="71" uniqueCount="60">
  <si>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</si>
  <si>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</si>
  <si>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</si>
  <si>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</si>
  <si>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</si>
  <si>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DESIGNAZIONE DEI LAVORI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</si>
  <si>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</si>
  <si>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</si>
  <si>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</si>
  <si>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</si>
  <si>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</si>
  <si>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</si>
  <si>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</si>
  <si>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</si>
  <si>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</si>
  <si>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</si>
  <si>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</si>
  <si>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</si>
  <si>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>SOMMANO m³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</si>
  <si>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</si>
  <si>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</si>
  <si>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</si>
  <si>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</si>
  <si>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</si>
  <si>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</si>
  <si>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</si>
  <si>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</si>
  <si>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</si>
  <si>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</si>
  <si>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</si>
  <si>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</si>
  <si>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</si>
  <si>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</si>
  <si>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</si>
  <si>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</si>
  <si>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 xml:space="preserve">TOTALE ONERI INTERNI DELLA SICUREZZA </t>
  </si>
  <si>
    <t>IMPORTO COMPLESSIVO DELL'OPERA</t>
  </si>
  <si>
    <t xml:space="preserve">IMPORTO LAVORI SOGGETTI A RIBASSO D'ASTA </t>
  </si>
  <si>
    <t>€</t>
  </si>
  <si>
    <t>YA.1.E.03.02.02</t>
  </si>
  <si>
    <t>m³</t>
  </si>
  <si>
    <t xml:space="preserve">Riferimento prezziario Comune di Milano edizione 2011 / 2013 </t>
  </si>
  <si>
    <t>totale scontato (50,999%)</t>
  </si>
  <si>
    <t>ADEGUAMENTO SCAVI E RINTERRI PERIMETRALI PER IMPIANTI</t>
  </si>
  <si>
    <t>1C.02.100.0040.b</t>
  </si>
  <si>
    <t>Scavo a sezione obbligata a pareti verticali, eseguito a macchina fino a 3.00 m di profondità, di materie di qualsiasi natura e consistenza, asciutte, bagnate, melmose, esclusa la roccia ma inclusi i trovanti o i relitti di murature fino a 0.750 m³, comprese le opere provvisionali di segnalazione e protezione, le sbadacchiature leggere ove occorrenti: - con carico e trasporto delle terre ad impianti di stoccaggio, di recupero o a discarica; esclusi oneri di smaltimento.</t>
  </si>
  <si>
    <t>1C.02.350.0010.a</t>
  </si>
  <si>
    <t>Rinterro di scavi con mezzi meccanici con carico, trasporto e scarico al luogo d'impiego, spianamenti e costipazione a strati non superiori a 50 cm, bagnatura e ricarichi: - con terre depositate nell'ambito del cantiere</t>
  </si>
  <si>
    <t>1C.02.350.0010.f</t>
  </si>
  <si>
    <t>Rinterro di scavi con mezzi meccanici con carico, trasporto e scarico al luogo d'impiego, spianamenti e costipazione a strati non superiori a 50 cm, bagnatura e ricarichi: con materiali per rilevati stradali provenienti anche da demolizioni, del tipo MC.01.050.0050</t>
  </si>
  <si>
    <t>area manufatti rinvenuti (ex macello sotto fondoscavo)</t>
  </si>
  <si>
    <t>maggiore quantità di scavo come da contabilizzazione in contraddittorio</t>
  </si>
  <si>
    <t>maggiore quantità di rinterro come da contabilizzazione in contraddittorio</t>
  </si>
  <si>
    <t>C 01</t>
  </si>
  <si>
    <t>C 03</t>
  </si>
  <si>
    <t>C 02</t>
  </si>
  <si>
    <t>C</t>
  </si>
  <si>
    <t>OG1</t>
  </si>
  <si>
    <t>%
stato consist.</t>
  </si>
  <si>
    <t>quantità eseguita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</si>
</sst>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.######;"/>
    <numFmt numFmtId="165" formatCode="0.000"/>
    <numFmt numFmtId="166" formatCode="#,##0.00_ ;[Red]\-#,##0.00\ "/>
    <numFmt numFmtId="167" formatCode="#,##0.000_ ;\-#,##0.000\ "/>
    <numFmt numFmtId="168" formatCode="0.00_ ;[Red]\-0.00\ "/>
  </numFmts>
  <fonts count="11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sz val="6"/>
      <name val="Tahoma"/>
      <family val="2"/>
    </font>
    <font>
      <b/>
      <sz val="10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10"/>
      <name val="Tahoma"/>
      <family val="2"/>
    </font>
    <font>
      <sz val="10"/>
      <name val="Arial"/>
      <family val="2"/>
    </font>
    <font>
      <b/>
      <sz val="8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thin">
        <color indexed="57"/>
      </bottom>
      <diagonal/>
    </border>
    <border>
      <left/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thin">
        <color indexed="57"/>
      </bottom>
      <diagonal/>
    </border>
    <border>
      <left/>
      <right/>
      <top style="thin">
        <color indexed="57"/>
      </top>
      <bottom style="thin">
        <color indexed="57"/>
      </bottom>
      <diagonal/>
    </border>
    <border>
      <left/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double">
        <color indexed="57"/>
      </bottom>
      <diagonal/>
    </border>
    <border>
      <left/>
      <right/>
      <top style="thin">
        <color indexed="57"/>
      </top>
      <bottom style="double">
        <color indexed="57"/>
      </bottom>
      <diagonal/>
    </border>
    <border>
      <left/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double">
        <color indexed="57"/>
      </right>
      <top/>
      <bottom style="double">
        <color indexed="57"/>
      </bottom>
      <diagonal/>
    </border>
    <border>
      <left style="thin">
        <color indexed="64"/>
      </left>
      <right/>
      <top style="double">
        <color indexed="57"/>
      </top>
      <bottom style="double">
        <color indexed="57"/>
      </bottom>
      <diagonal/>
    </border>
    <border>
      <left/>
      <right style="thin">
        <color indexed="64"/>
      </right>
      <top style="double">
        <color indexed="57"/>
      </top>
      <bottom style="double">
        <color indexed="57"/>
      </bottom>
      <diagonal/>
    </border>
  </borders>
  <cellStyleXfs count="2">
    <xf numFmtId="0" fontId="0" fillId="0" borderId="0"/>
    <xf numFmtId="0" fontId="9" fillId="0" borderId="0"/>
  </cellStyleXfs>
  <cellXfs count="192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2" fontId="3" fillId="0" borderId="0" xfId="0" applyNumberFormat="1" applyFont="1" applyBorder="1"/>
    <xf numFmtId="49" fontId="0" fillId="0" borderId="0" xfId="0" applyNumberFormat="1" applyFill="1" applyBorder="1" applyAlignment="1">
      <alignment horizontal="left" vertical="top" wrapText="1"/>
    </xf>
    <xf numFmtId="2" fontId="0" fillId="0" borderId="0" xfId="0" applyNumberFormat="1" applyBorder="1" applyAlignment="1">
      <alignment horizontal="right" wrapText="1"/>
    </xf>
    <xf numFmtId="2" fontId="0" fillId="0" borderId="0" xfId="0" applyNumberFormat="1" applyBorder="1" applyAlignment="1">
      <alignment horizontal="center" wrapText="1"/>
    </xf>
    <xf numFmtId="2" fontId="5" fillId="0" borderId="0" xfId="0" applyNumberFormat="1" applyFont="1" applyFill="1" applyBorder="1"/>
    <xf numFmtId="49" fontId="5" fillId="0" borderId="0" xfId="0" applyNumberFormat="1" applyFont="1" applyFill="1" applyBorder="1"/>
    <xf numFmtId="164" fontId="5" fillId="0" borderId="0" xfId="0" applyNumberFormat="1" applyFont="1" applyBorder="1" applyAlignment="1">
      <alignment horizontal="justify" vertical="top" wrapText="1"/>
    </xf>
    <xf numFmtId="49" fontId="0" fillId="0" borderId="0" xfId="0" applyNumberFormat="1" applyFill="1" applyBorder="1"/>
    <xf numFmtId="2" fontId="0" fillId="0" borderId="0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3" xfId="0" applyNumberFormat="1" applyFon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2" fontId="6" fillId="0" borderId="9" xfId="0" applyNumberFormat="1" applyFont="1" applyBorder="1" applyAlignment="1">
      <alignment horizontal="center"/>
    </xf>
    <xf numFmtId="49" fontId="2" fillId="0" borderId="11" xfId="0" applyNumberFormat="1" applyFont="1" applyFill="1" applyBorder="1" applyAlignment="1">
      <alignment horizontal="left" vertical="top" wrapText="1"/>
    </xf>
    <xf numFmtId="164" fontId="4" fillId="0" borderId="11" xfId="0" applyNumberFormat="1" applyFont="1" applyBorder="1" applyAlignment="1">
      <alignment horizontal="justify" vertical="top" wrapText="1"/>
    </xf>
    <xf numFmtId="0" fontId="6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164" fontId="5" fillId="0" borderId="15" xfId="0" applyNumberFormat="1" applyFont="1" applyBorder="1" applyAlignment="1">
      <alignment horizontal="justify" vertical="top" wrapText="1"/>
    </xf>
    <xf numFmtId="164" fontId="5" fillId="0" borderId="6" xfId="0" applyNumberFormat="1" applyFont="1" applyBorder="1" applyAlignment="1">
      <alignment horizontal="justify" vertical="top" wrapText="1"/>
    </xf>
    <xf numFmtId="49" fontId="5" fillId="0" borderId="6" xfId="0" applyNumberFormat="1" applyFont="1" applyBorder="1" applyAlignment="1">
      <alignment horizontal="justify" vertical="top" wrapText="1"/>
    </xf>
    <xf numFmtId="164" fontId="5" fillId="0" borderId="17" xfId="0" applyNumberFormat="1" applyFont="1" applyBorder="1" applyAlignment="1">
      <alignment horizontal="justify" vertical="top" wrapText="1"/>
    </xf>
    <xf numFmtId="164" fontId="5" fillId="0" borderId="18" xfId="0" applyNumberFormat="1" applyFont="1" applyBorder="1" applyAlignment="1">
      <alignment horizontal="justify" vertical="top" wrapText="1"/>
    </xf>
    <xf numFmtId="49" fontId="5" fillId="0" borderId="18" xfId="0" applyNumberFormat="1" applyFont="1" applyBorder="1" applyAlignment="1">
      <alignment horizontal="justify" vertical="top" wrapText="1"/>
    </xf>
    <xf numFmtId="164" fontId="5" fillId="0" borderId="20" xfId="0" applyNumberFormat="1" applyFont="1" applyBorder="1" applyAlignment="1">
      <alignment horizontal="justify" vertical="top" wrapText="1"/>
    </xf>
    <xf numFmtId="164" fontId="5" fillId="0" borderId="21" xfId="0" applyNumberFormat="1" applyFont="1" applyBorder="1" applyAlignment="1">
      <alignment horizontal="justify" vertical="top" wrapText="1"/>
    </xf>
    <xf numFmtId="49" fontId="5" fillId="0" borderId="21" xfId="0" applyNumberFormat="1" applyFont="1" applyBorder="1" applyAlignment="1">
      <alignment horizontal="justify" vertical="top" wrapText="1"/>
    </xf>
    <xf numFmtId="49" fontId="0" fillId="3" borderId="0" xfId="0" applyNumberFormat="1" applyFill="1" applyBorder="1"/>
    <xf numFmtId="0" fontId="0" fillId="3" borderId="0" xfId="0" applyFill="1" applyBorder="1"/>
    <xf numFmtId="0" fontId="0" fillId="3" borderId="24" xfId="0" applyFill="1" applyBorder="1"/>
    <xf numFmtId="0" fontId="6" fillId="3" borderId="25" xfId="0" applyFont="1" applyFill="1" applyBorder="1" applyAlignment="1">
      <alignment horizontal="center"/>
    </xf>
    <xf numFmtId="49" fontId="5" fillId="3" borderId="0" xfId="0" applyNumberFormat="1" applyFont="1" applyFill="1" applyBorder="1"/>
    <xf numFmtId="0" fontId="3" fillId="3" borderId="0" xfId="0" applyFont="1" applyFill="1" applyBorder="1"/>
    <xf numFmtId="2" fontId="1" fillId="3" borderId="4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center" wrapText="1"/>
    </xf>
    <xf numFmtId="0" fontId="1" fillId="0" borderId="0" xfId="0" applyFont="1" applyBorder="1"/>
    <xf numFmtId="49" fontId="1" fillId="0" borderId="3" xfId="0" applyNumberFormat="1" applyFont="1" applyFill="1" applyBorder="1" applyAlignment="1">
      <alignment horizontal="center" vertical="top"/>
    </xf>
    <xf numFmtId="2" fontId="1" fillId="0" borderId="3" xfId="0" applyNumberFormat="1" applyFont="1" applyFill="1" applyBorder="1" applyAlignment="1">
      <alignment horizontal="center" vertical="top" wrapText="1"/>
    </xf>
    <xf numFmtId="4" fontId="5" fillId="0" borderId="0" xfId="0" applyNumberFormat="1" applyFont="1" applyFill="1" applyBorder="1"/>
    <xf numFmtId="4" fontId="5" fillId="3" borderId="0" xfId="0" applyNumberFormat="1" applyFont="1" applyFill="1" applyBorder="1"/>
    <xf numFmtId="164" fontId="5" fillId="0" borderId="20" xfId="0" applyNumberFormat="1" applyFont="1" applyBorder="1" applyAlignment="1">
      <alignment horizontal="right" vertical="top" wrapText="1"/>
    </xf>
    <xf numFmtId="0" fontId="0" fillId="0" borderId="28" xfId="0" applyNumberFormat="1" applyBorder="1" applyAlignment="1">
      <alignment horizontal="justify" vertical="top" wrapText="1"/>
    </xf>
    <xf numFmtId="1" fontId="6" fillId="0" borderId="8" xfId="0" applyNumberFormat="1" applyFont="1" applyBorder="1" applyAlignment="1">
      <alignment horizontal="center" vertical="center"/>
    </xf>
    <xf numFmtId="1" fontId="0" fillId="0" borderId="0" xfId="0" applyNumberFormat="1" applyFill="1" applyBorder="1" applyAlignment="1">
      <alignment horizontal="center" vertical="top"/>
    </xf>
    <xf numFmtId="1" fontId="3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3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justify" vertical="top" wrapText="1"/>
    </xf>
    <xf numFmtId="49" fontId="1" fillId="0" borderId="11" xfId="0" applyNumberFormat="1" applyFont="1" applyFill="1" applyBorder="1" applyAlignment="1">
      <alignment horizontal="center" vertical="top"/>
    </xf>
    <xf numFmtId="49" fontId="1" fillId="0" borderId="11" xfId="0" applyNumberFormat="1" applyFont="1" applyFill="1" applyBorder="1" applyAlignment="1">
      <alignment horizontal="left" vertical="top" wrapText="1"/>
    </xf>
    <xf numFmtId="2" fontId="1" fillId="0" borderId="11" xfId="0" applyNumberFormat="1" applyFont="1" applyBorder="1" applyAlignment="1">
      <alignment horizontal="right" wrapText="1"/>
    </xf>
    <xf numFmtId="2" fontId="1" fillId="0" borderId="11" xfId="0" applyNumberFormat="1" applyFont="1" applyBorder="1" applyAlignment="1">
      <alignment horizontal="center" wrapText="1"/>
    </xf>
    <xf numFmtId="2" fontId="1" fillId="0" borderId="11" xfId="0" applyNumberFormat="1" applyFont="1" applyFill="1" applyBorder="1" applyAlignment="1">
      <alignment horizontal="center" vertical="center" wrapText="1"/>
    </xf>
    <xf numFmtId="49" fontId="1" fillId="0" borderId="11" xfId="0" applyNumberFormat="1" applyFont="1" applyFill="1" applyBorder="1" applyAlignment="1">
      <alignment horizontal="center" vertical="center" wrapText="1"/>
    </xf>
    <xf numFmtId="4" fontId="2" fillId="3" borderId="26" xfId="0" applyNumberFormat="1" applyFont="1" applyFill="1" applyBorder="1" applyAlignment="1">
      <alignment horizontal="center" vertical="center" wrapText="1"/>
    </xf>
    <xf numFmtId="2" fontId="1" fillId="0" borderId="11" xfId="0" applyNumberFormat="1" applyFont="1" applyFill="1" applyBorder="1" applyAlignment="1">
      <alignment horizontal="right" vertical="top" wrapText="1"/>
    </xf>
    <xf numFmtId="2" fontId="1" fillId="3" borderId="26" xfId="0" applyNumberFormat="1" applyFont="1" applyFill="1" applyBorder="1" applyAlignment="1">
      <alignment horizontal="right" vertical="top" wrapText="1"/>
    </xf>
    <xf numFmtId="166" fontId="0" fillId="0" borderId="1" xfId="0" applyNumberFormat="1" applyBorder="1"/>
    <xf numFmtId="166" fontId="6" fillId="0" borderId="9" xfId="0" applyNumberFormat="1" applyFont="1" applyBorder="1" applyAlignment="1">
      <alignment horizontal="center"/>
    </xf>
    <xf numFmtId="166" fontId="1" fillId="0" borderId="3" xfId="0" applyNumberFormat="1" applyFont="1" applyBorder="1" applyAlignment="1">
      <alignment horizontal="right" vertical="top" wrapText="1"/>
    </xf>
    <xf numFmtId="166" fontId="1" fillId="0" borderId="3" xfId="0" applyNumberFormat="1" applyFont="1" applyFill="1" applyBorder="1" applyAlignment="1">
      <alignment horizontal="right" vertical="top" wrapText="1"/>
    </xf>
    <xf numFmtId="166" fontId="1" fillId="0" borderId="11" xfId="0" applyNumberFormat="1" applyFont="1" applyBorder="1" applyAlignment="1">
      <alignment horizontal="right" wrapText="1"/>
    </xf>
    <xf numFmtId="166" fontId="5" fillId="0" borderId="0" xfId="0" applyNumberFormat="1" applyFont="1" applyBorder="1" applyAlignment="1">
      <alignment horizontal="justify" vertical="top" wrapText="1"/>
    </xf>
    <xf numFmtId="166" fontId="5" fillId="0" borderId="6" xfId="0" applyNumberFormat="1" applyFont="1" applyBorder="1" applyAlignment="1">
      <alignment horizontal="justify" vertical="top" wrapText="1"/>
    </xf>
    <xf numFmtId="166" fontId="5" fillId="0" borderId="18" xfId="0" applyNumberFormat="1" applyFont="1" applyBorder="1" applyAlignment="1">
      <alignment horizontal="justify" vertical="top" wrapText="1"/>
    </xf>
    <xf numFmtId="166" fontId="5" fillId="0" borderId="21" xfId="0" applyNumberFormat="1" applyFont="1" applyBorder="1" applyAlignment="1">
      <alignment horizontal="justify" vertical="top" wrapText="1"/>
    </xf>
    <xf numFmtId="166" fontId="0" fillId="0" borderId="0" xfId="0" applyNumberFormat="1" applyBorder="1" applyAlignment="1">
      <alignment horizontal="right" wrapText="1"/>
    </xf>
    <xf numFmtId="166" fontId="0" fillId="0" borderId="0" xfId="0" applyNumberFormat="1" applyBorder="1"/>
    <xf numFmtId="166" fontId="0" fillId="3" borderId="1" xfId="0" applyNumberFormat="1" applyFill="1" applyBorder="1"/>
    <xf numFmtId="166" fontId="6" fillId="3" borderId="9" xfId="0" applyNumberFormat="1" applyFont="1" applyFill="1" applyBorder="1" applyAlignment="1">
      <alignment horizontal="center"/>
    </xf>
    <xf numFmtId="166" fontId="1" fillId="3" borderId="3" xfId="0" applyNumberFormat="1" applyFont="1" applyFill="1" applyBorder="1" applyAlignment="1">
      <alignment horizontal="right" wrapText="1"/>
    </xf>
    <xf numFmtId="166" fontId="1" fillId="3" borderId="11" xfId="0" applyNumberFormat="1" applyFont="1" applyFill="1" applyBorder="1" applyAlignment="1">
      <alignment horizontal="center" wrapText="1"/>
    </xf>
    <xf numFmtId="166" fontId="5" fillId="3" borderId="0" xfId="0" applyNumberFormat="1" applyFont="1" applyFill="1" applyBorder="1" applyAlignment="1">
      <alignment horizontal="justify" vertical="top" wrapText="1"/>
    </xf>
    <xf numFmtId="166" fontId="5" fillId="3" borderId="6" xfId="0" applyNumberFormat="1" applyFont="1" applyFill="1" applyBorder="1" applyAlignment="1">
      <alignment horizontal="right" vertical="top" wrapText="1"/>
    </xf>
    <xf numFmtId="166" fontId="5" fillId="3" borderId="18" xfId="0" applyNumberFormat="1" applyFont="1" applyFill="1" applyBorder="1" applyAlignment="1">
      <alignment horizontal="right" vertical="top" wrapText="1"/>
    </xf>
    <xf numFmtId="166" fontId="5" fillId="3" borderId="21" xfId="0" applyNumberFormat="1" applyFont="1" applyFill="1" applyBorder="1" applyAlignment="1">
      <alignment horizontal="right" vertical="top" wrapText="1"/>
    </xf>
    <xf numFmtId="166" fontId="0" fillId="3" borderId="0" xfId="0" applyNumberFormat="1" applyFill="1" applyBorder="1"/>
    <xf numFmtId="166" fontId="2" fillId="0" borderId="11" xfId="0" applyNumberFormat="1" applyFont="1" applyFill="1" applyBorder="1" applyAlignment="1">
      <alignment horizontal="center" vertical="center" wrapText="1"/>
    </xf>
    <xf numFmtId="166" fontId="1" fillId="0" borderId="11" xfId="0" applyNumberFormat="1" applyFont="1" applyFill="1" applyBorder="1" applyAlignment="1">
      <alignment horizontal="right" vertical="top" wrapText="1"/>
    </xf>
    <xf numFmtId="166" fontId="5" fillId="0" borderId="16" xfId="0" applyNumberFormat="1" applyFont="1" applyBorder="1" applyAlignment="1">
      <alignment horizontal="right" vertical="top" wrapText="1"/>
    </xf>
    <xf numFmtId="166" fontId="5" fillId="0" borderId="19" xfId="0" applyNumberFormat="1" applyFont="1" applyBorder="1" applyAlignment="1">
      <alignment horizontal="right" vertical="top" wrapText="1"/>
    </xf>
    <xf numFmtId="166" fontId="5" fillId="0" borderId="22" xfId="0" applyNumberFormat="1" applyFont="1" applyBorder="1" applyAlignment="1">
      <alignment horizontal="right" vertical="top" wrapText="1"/>
    </xf>
    <xf numFmtId="166" fontId="0" fillId="0" borderId="16" xfId="0" applyNumberFormat="1" applyFill="1" applyBorder="1"/>
    <xf numFmtId="1" fontId="1" fillId="0" borderId="29" xfId="0" applyNumberFormat="1" applyFont="1" applyBorder="1" applyAlignment="1">
      <alignment horizontal="center" vertical="top" wrapText="1"/>
    </xf>
    <xf numFmtId="49" fontId="7" fillId="2" borderId="30" xfId="0" applyNumberFormat="1" applyFont="1" applyFill="1" applyBorder="1" applyAlignment="1">
      <alignment horizontal="center" vertical="center" wrapText="1"/>
    </xf>
    <xf numFmtId="0" fontId="7" fillId="2" borderId="30" xfId="0" applyNumberFormat="1" applyFont="1" applyFill="1" applyBorder="1" applyAlignment="1">
      <alignment horizontal="center" vertical="center" wrapText="1"/>
    </xf>
    <xf numFmtId="166" fontId="7" fillId="2" borderId="30" xfId="0" applyNumberFormat="1" applyFont="1" applyFill="1" applyBorder="1" applyAlignment="1">
      <alignment horizontal="center" vertical="center" wrapText="1"/>
    </xf>
    <xf numFmtId="2" fontId="6" fillId="2" borderId="30" xfId="0" applyNumberFormat="1" applyFont="1" applyFill="1" applyBorder="1" applyAlignment="1">
      <alignment vertical="center" wrapText="1"/>
    </xf>
    <xf numFmtId="166" fontId="6" fillId="3" borderId="30" xfId="0" applyNumberFormat="1" applyFont="1" applyFill="1" applyBorder="1" applyAlignment="1">
      <alignment horizontal="center" vertical="center" wrapText="1"/>
    </xf>
    <xf numFmtId="166" fontId="6" fillId="2" borderId="30" xfId="0" applyNumberFormat="1" applyFont="1" applyFill="1" applyBorder="1" applyAlignment="1">
      <alignment horizontal="center" vertical="center" wrapText="1"/>
    </xf>
    <xf numFmtId="49" fontId="6" fillId="2" borderId="30" xfId="0" applyNumberFormat="1" applyFont="1" applyFill="1" applyBorder="1" applyAlignment="1">
      <alignment horizontal="center" vertical="center" wrapText="1"/>
    </xf>
    <xf numFmtId="49" fontId="6" fillId="3" borderId="31" xfId="0" applyNumberFormat="1" applyFont="1" applyFill="1" applyBorder="1" applyAlignment="1">
      <alignment vertical="center" wrapText="1"/>
    </xf>
    <xf numFmtId="167" fontId="1" fillId="0" borderId="1" xfId="0" applyNumberFormat="1" applyFont="1" applyBorder="1"/>
    <xf numFmtId="167" fontId="1" fillId="0" borderId="6" xfId="0" applyNumberFormat="1" applyFont="1" applyBorder="1"/>
    <xf numFmtId="167" fontId="1" fillId="0" borderId="7" xfId="0" applyNumberFormat="1" applyFont="1" applyBorder="1"/>
    <xf numFmtId="167" fontId="2" fillId="2" borderId="30" xfId="0" applyNumberFormat="1" applyFont="1" applyFill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right" wrapText="1"/>
    </xf>
    <xf numFmtId="167" fontId="1" fillId="0" borderId="3" xfId="0" applyNumberFormat="1" applyFont="1" applyFill="1" applyBorder="1" applyAlignment="1">
      <alignment horizontal="right" vertical="top" wrapText="1"/>
    </xf>
    <xf numFmtId="167" fontId="1" fillId="0" borderId="3" xfId="0" applyNumberFormat="1" applyFont="1" applyBorder="1" applyAlignment="1">
      <alignment horizontal="right" wrapText="1"/>
    </xf>
    <xf numFmtId="167" fontId="5" fillId="0" borderId="0" xfId="0" applyNumberFormat="1" applyFont="1" applyBorder="1" applyAlignment="1">
      <alignment horizontal="justify" vertical="top" wrapText="1"/>
    </xf>
    <xf numFmtId="167" fontId="5" fillId="0" borderId="6" xfId="0" applyNumberFormat="1" applyFont="1" applyBorder="1" applyAlignment="1">
      <alignment horizontal="justify" vertical="top" wrapText="1"/>
    </xf>
    <xf numFmtId="167" fontId="5" fillId="0" borderId="18" xfId="0" applyNumberFormat="1" applyFont="1" applyBorder="1" applyAlignment="1">
      <alignment horizontal="justify" vertical="top" wrapText="1"/>
    </xf>
    <xf numFmtId="167" fontId="5" fillId="0" borderId="21" xfId="0" applyNumberFormat="1" applyFont="1" applyBorder="1" applyAlignment="1">
      <alignment horizontal="justify" vertical="top" wrapText="1"/>
    </xf>
    <xf numFmtId="167" fontId="1" fillId="0" borderId="0" xfId="0" applyNumberFormat="1" applyFont="1" applyBorder="1" applyAlignment="1">
      <alignment horizontal="right" wrapText="1"/>
    </xf>
    <xf numFmtId="167" fontId="1" fillId="0" borderId="0" xfId="0" applyNumberFormat="1" applyFont="1" applyBorder="1"/>
    <xf numFmtId="168" fontId="0" fillId="0" borderId="1" xfId="0" applyNumberFormat="1" applyBorder="1"/>
    <xf numFmtId="168" fontId="6" fillId="0" borderId="5" xfId="0" applyNumberFormat="1" applyFont="1" applyBorder="1"/>
    <xf numFmtId="168" fontId="7" fillId="2" borderId="30" xfId="0" applyNumberFormat="1" applyFont="1" applyFill="1" applyBorder="1" applyAlignment="1">
      <alignment horizontal="center" vertical="center" wrapText="1"/>
    </xf>
    <xf numFmtId="168" fontId="1" fillId="0" borderId="3" xfId="0" applyNumberFormat="1" applyFont="1" applyFill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wrapText="1"/>
    </xf>
    <xf numFmtId="168" fontId="1" fillId="0" borderId="11" xfId="0" applyNumberFormat="1" applyFont="1" applyBorder="1" applyAlignment="1">
      <alignment horizontal="right" wrapText="1"/>
    </xf>
    <xf numFmtId="168" fontId="5" fillId="0" borderId="0" xfId="0" applyNumberFormat="1" applyFont="1" applyBorder="1" applyAlignment="1">
      <alignment horizontal="justify" vertical="top" wrapText="1"/>
    </xf>
    <xf numFmtId="168" fontId="5" fillId="0" borderId="6" xfId="0" applyNumberFormat="1" applyFont="1" applyBorder="1" applyAlignment="1">
      <alignment horizontal="justify" vertical="top" wrapText="1"/>
    </xf>
    <xf numFmtId="168" fontId="5" fillId="0" borderId="18" xfId="0" applyNumberFormat="1" applyFont="1" applyBorder="1" applyAlignment="1">
      <alignment horizontal="justify" vertical="top" wrapText="1"/>
    </xf>
    <xf numFmtId="168" fontId="5" fillId="0" borderId="21" xfId="0" applyNumberFormat="1" applyFont="1" applyBorder="1" applyAlignment="1">
      <alignment horizontal="justify" vertical="top" wrapText="1"/>
    </xf>
    <xf numFmtId="168" fontId="0" fillId="0" borderId="0" xfId="0" applyNumberFormat="1" applyBorder="1" applyAlignment="1">
      <alignment horizontal="right" wrapText="1"/>
    </xf>
    <xf numFmtId="168" fontId="0" fillId="0" borderId="0" xfId="0" applyNumberFormat="1" applyBorder="1"/>
    <xf numFmtId="1" fontId="1" fillId="0" borderId="2" xfId="0" applyNumberFormat="1" applyFont="1" applyFill="1" applyBorder="1" applyAlignment="1">
      <alignment horizontal="center" vertical="top"/>
    </xf>
    <xf numFmtId="49" fontId="0" fillId="0" borderId="3" xfId="0" applyNumberFormat="1" applyFill="1" applyBorder="1" applyAlignment="1">
      <alignment horizontal="center" vertical="top"/>
    </xf>
    <xf numFmtId="2" fontId="0" fillId="0" borderId="3" xfId="0" applyNumberFormat="1" applyFill="1" applyBorder="1" applyAlignment="1">
      <alignment horizontal="right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right" wrapText="1"/>
    </xf>
    <xf numFmtId="49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2" fontId="0" fillId="3" borderId="4" xfId="0" applyNumberFormat="1" applyFill="1" applyBorder="1" applyAlignment="1">
      <alignment horizontal="right" vertical="top" wrapText="1"/>
    </xf>
    <xf numFmtId="0" fontId="0" fillId="0" borderId="3" xfId="0" applyNumberFormat="1" applyFill="1" applyBorder="1" applyAlignment="1">
      <alignment horizontal="justify" vertical="top" wrapText="1"/>
    </xf>
    <xf numFmtId="2" fontId="0" fillId="0" borderId="3" xfId="0" applyNumberFormat="1" applyFill="1" applyBorder="1" applyAlignment="1">
      <alignment horizontal="center" wrapText="1"/>
    </xf>
    <xf numFmtId="0" fontId="1" fillId="0" borderId="3" xfId="0" applyNumberFormat="1" applyFont="1" applyFill="1" applyBorder="1" applyAlignment="1">
      <alignment horizontal="center" wrapText="1"/>
    </xf>
    <xf numFmtId="1" fontId="0" fillId="0" borderId="2" xfId="0" applyNumberFormat="1" applyBorder="1" applyAlignment="1">
      <alignment horizontal="right" vertical="top" wrapText="1"/>
    </xf>
    <xf numFmtId="165" fontId="0" fillId="0" borderId="3" xfId="0" applyNumberFormat="1" applyBorder="1" applyAlignment="1">
      <alignment horizontal="right" vertical="top" wrapText="1"/>
    </xf>
    <xf numFmtId="2" fontId="0" fillId="0" borderId="3" xfId="0" applyNumberFormat="1" applyBorder="1" applyAlignment="1">
      <alignment horizontal="center" vertical="top" wrapText="1"/>
    </xf>
    <xf numFmtId="2" fontId="0" fillId="3" borderId="3" xfId="0" applyNumberFormat="1" applyFill="1" applyBorder="1" applyAlignment="1">
      <alignment horizontal="right" vertical="top" wrapText="1"/>
    </xf>
    <xf numFmtId="0" fontId="0" fillId="0" borderId="3" xfId="0" applyNumberFormat="1" applyBorder="1" applyAlignment="1">
      <alignment horizontal="justify" vertical="top" wrapText="1"/>
    </xf>
    <xf numFmtId="165" fontId="0" fillId="0" borderId="3" xfId="0" applyNumberFormat="1" applyBorder="1" applyAlignment="1">
      <alignment horizontal="center" vertical="top" wrapText="1"/>
    </xf>
    <xf numFmtId="165" fontId="1" fillId="0" borderId="3" xfId="0" applyNumberFormat="1" applyFont="1" applyBorder="1" applyAlignment="1">
      <alignment horizontal="center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0" borderId="3" xfId="0" applyNumberFormat="1" applyFont="1" applyFill="1" applyBorder="1" applyAlignment="1">
      <alignment horizontal="left" vertical="top" wrapText="1"/>
    </xf>
    <xf numFmtId="165" fontId="1" fillId="0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right" vertical="top" wrapText="1"/>
    </xf>
    <xf numFmtId="0" fontId="0" fillId="0" borderId="3" xfId="0" applyNumberFormat="1" applyBorder="1" applyAlignment="1">
      <alignment horizontal="right" vertical="top" wrapText="1"/>
    </xf>
    <xf numFmtId="1" fontId="2" fillId="0" borderId="2" xfId="0" applyNumberFormat="1" applyFont="1" applyFill="1" applyBorder="1" applyAlignment="1">
      <alignment horizontal="center" vertical="top"/>
    </xf>
    <xf numFmtId="1" fontId="0" fillId="0" borderId="12" xfId="0" applyNumberFormat="1" applyFill="1" applyBorder="1" applyAlignment="1">
      <alignment horizontal="center" vertical="center"/>
    </xf>
    <xf numFmtId="49" fontId="0" fillId="0" borderId="12" xfId="0" applyNumberFormat="1" applyFill="1" applyBorder="1" applyAlignment="1">
      <alignment horizontal="center" vertical="center"/>
    </xf>
    <xf numFmtId="49" fontId="0" fillId="0" borderId="12" xfId="0" applyNumberFormat="1" applyFill="1" applyBorder="1" applyAlignment="1">
      <alignment horizontal="left" vertical="center" wrapText="1"/>
    </xf>
    <xf numFmtId="2" fontId="5" fillId="0" borderId="13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vertical="center"/>
    </xf>
    <xf numFmtId="166" fontId="5" fillId="0" borderId="14" xfId="0" applyNumberFormat="1" applyFont="1" applyBorder="1" applyAlignment="1">
      <alignment horizontal="center" vertical="center" wrapText="1"/>
    </xf>
    <xf numFmtId="4" fontId="5" fillId="3" borderId="27" xfId="0" applyNumberFormat="1" applyFont="1" applyFill="1" applyBorder="1" applyAlignment="1">
      <alignment horizontal="center" vertical="center" wrapText="1"/>
    </xf>
    <xf numFmtId="49" fontId="4" fillId="0" borderId="11" xfId="0" applyNumberFormat="1" applyFont="1" applyFill="1" applyBorder="1" applyAlignment="1">
      <alignment horizontal="center" vertical="center" wrapText="1"/>
    </xf>
    <xf numFmtId="2" fontId="0" fillId="0" borderId="2" xfId="0" applyNumberFormat="1" applyBorder="1" applyAlignment="1">
      <alignment horizontal="right" vertical="top" wrapText="1"/>
    </xf>
    <xf numFmtId="10" fontId="1" fillId="4" borderId="3" xfId="0" quotePrefix="1" applyNumberFormat="1" applyFont="1" applyFill="1" applyBorder="1" applyAlignment="1">
      <alignment horizontal="center" vertical="top" wrapText="1"/>
    </xf>
    <xf numFmtId="4" fontId="0" fillId="0" borderId="3" xfId="0" applyNumberFormat="1" applyFill="1" applyBorder="1" applyAlignment="1">
      <alignment horizontal="right" vertical="top" wrapText="1"/>
    </xf>
    <xf numFmtId="166" fontId="1" fillId="4" borderId="11" xfId="0" applyNumberFormat="1" applyFont="1" applyFill="1" applyBorder="1" applyAlignment="1">
      <alignment horizontal="right" wrapText="1"/>
    </xf>
    <xf numFmtId="166" fontId="1" fillId="4" borderId="3" xfId="0" applyNumberFormat="1" applyFont="1" applyFill="1" applyBorder="1" applyAlignment="1">
      <alignment horizontal="right" vertical="top" wrapText="1"/>
    </xf>
    <xf numFmtId="2" fontId="0" fillId="4" borderId="3" xfId="0" applyNumberFormat="1" applyFill="1" applyBorder="1" applyAlignment="1">
      <alignment horizontal="right" vertical="top" wrapText="1"/>
    </xf>
    <xf numFmtId="2" fontId="0" fillId="4" borderId="3" xfId="0" applyNumberFormat="1" applyFill="1" applyBorder="1" applyAlignment="1">
      <alignment horizontal="right" wrapText="1"/>
    </xf>
    <xf numFmtId="166" fontId="5" fillId="4" borderId="0" xfId="0" applyNumberFormat="1" applyFont="1" applyFill="1" applyBorder="1" applyAlignment="1">
      <alignment horizontal="justify" vertical="top" wrapText="1"/>
    </xf>
    <xf numFmtId="166" fontId="5" fillId="4" borderId="6" xfId="0" applyNumberFormat="1" applyFont="1" applyFill="1" applyBorder="1" applyAlignment="1">
      <alignment horizontal="justify" vertical="top" wrapText="1"/>
    </xf>
    <xf numFmtId="166" fontId="5" fillId="4" borderId="18" xfId="0" applyNumberFormat="1" applyFont="1" applyFill="1" applyBorder="1" applyAlignment="1">
      <alignment horizontal="justify" vertical="top" wrapText="1"/>
    </xf>
    <xf numFmtId="166" fontId="5" fillId="4" borderId="21" xfId="0" applyNumberFormat="1" applyFont="1" applyFill="1" applyBorder="1" applyAlignment="1">
      <alignment horizontal="justify" vertical="top" wrapText="1"/>
    </xf>
    <xf numFmtId="166" fontId="0" fillId="4" borderId="0" xfId="0" applyNumberFormat="1" applyFill="1" applyBorder="1" applyAlignment="1">
      <alignment horizontal="right" wrapText="1"/>
    </xf>
    <xf numFmtId="166" fontId="0" fillId="4" borderId="0" xfId="0" applyNumberFormat="1" applyFill="1" applyBorder="1"/>
    <xf numFmtId="166" fontId="0" fillId="0" borderId="1" xfId="0" applyNumberFormat="1" applyFill="1" applyBorder="1"/>
    <xf numFmtId="2" fontId="0" fillId="0" borderId="4" xfId="0" applyNumberFormat="1" applyFill="1" applyBorder="1" applyAlignment="1">
      <alignment horizontal="right" vertical="top" wrapText="1"/>
    </xf>
    <xf numFmtId="0" fontId="8" fillId="0" borderId="0" xfId="0" applyFont="1" applyBorder="1" applyAlignment="1">
      <alignment horizontal="left" vertical="center" wrapText="1"/>
    </xf>
    <xf numFmtId="1" fontId="1" fillId="0" borderId="23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168" fontId="5" fillId="0" borderId="32" xfId="0" applyNumberFormat="1" applyFont="1" applyBorder="1" applyAlignment="1">
      <alignment horizontal="center" vertical="center" wrapText="1"/>
    </xf>
    <xf numFmtId="168" fontId="5" fillId="0" borderId="1" xfId="0" applyNumberFormat="1" applyFont="1" applyBorder="1" applyAlignment="1">
      <alignment horizontal="center" vertical="center" wrapText="1"/>
    </xf>
    <xf numFmtId="168" fontId="5" fillId="0" borderId="33" xfId="0" applyNumberFormat="1" applyFont="1" applyBorder="1" applyAlignment="1">
      <alignment horizontal="center" vertical="center" wrapText="1"/>
    </xf>
    <xf numFmtId="49" fontId="0" fillId="0" borderId="20" xfId="0" applyNumberFormat="1" applyFill="1" applyBorder="1" applyAlignment="1">
      <alignment horizontal="center" vertical="top"/>
    </xf>
    <xf numFmtId="49" fontId="0" fillId="0" borderId="21" xfId="0" applyNumberFormat="1" applyFill="1" applyBorder="1" applyAlignment="1">
      <alignment horizontal="center" vertical="top"/>
    </xf>
    <xf numFmtId="49" fontId="0" fillId="0" borderId="22" xfId="0" applyNumberFormat="1" applyFill="1" applyBorder="1" applyAlignment="1">
      <alignment horizontal="center" vertical="top"/>
    </xf>
    <xf numFmtId="4" fontId="5" fillId="0" borderId="32" xfId="0" applyNumberFormat="1" applyFont="1" applyBorder="1" applyAlignment="1">
      <alignment horizontal="center" vertical="center" wrapText="1"/>
    </xf>
    <xf numFmtId="4" fontId="5" fillId="0" borderId="33" xfId="0" applyNumberFormat="1" applyFont="1" applyBorder="1" applyAlignment="1">
      <alignment horizontal="center" vertical="center" wrapText="1"/>
    </xf>
    <xf numFmtId="10" fontId="6" fillId="4" borderId="9" xfId="0" applyNumberFormat="1" applyFont="1" applyFill="1" applyBorder="1" applyAlignment="1">
      <alignment horizontal="center" vertical="center" wrapText="1"/>
    </xf>
    <xf numFmtId="10" fontId="6" fillId="4" borderId="30" xfId="0" applyNumberFormat="1" applyFont="1" applyFill="1" applyBorder="1" applyAlignment="1">
      <alignment horizontal="center" vertical="center" wrapText="1"/>
    </xf>
  </cellXfs>
  <cellStyles count="2">
    <cellStyle name="0,0_x000d__x000a_NA_x000d__x000a_" xfId="1"/>
    <cellStyle name="Normale" xfId="0" builtinId="0"/>
  </cellStyles>
  <dxfs count="52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T36"/>
  <sheetViews>
    <sheetView showGridLines="0" showZeros="0" tabSelected="1" view="pageBreakPreview" zoomScaleNormal="100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L1" sqref="L1:L1048576"/>
    </sheetView>
  </sheetViews>
  <sheetFormatPr defaultColWidth="9.28515625" defaultRowHeight="10.199999999999999" x14ac:dyDescent="0.2"/>
  <cols>
    <col min="1" max="1" width="1.28515625" style="2" customWidth="1"/>
    <col min="2" max="2" width="5.7109375" style="59" customWidth="1"/>
    <col min="3" max="3" width="16.85546875" style="3" hidden="1" customWidth="1"/>
    <col min="4" max="4" width="16.28515625" style="2" bestFit="1" customWidth="1"/>
    <col min="5" max="5" width="57.28515625" style="4" customWidth="1"/>
    <col min="6" max="6" width="10.85546875" style="131" customWidth="1"/>
    <col min="7" max="9" width="10.85546875" style="119" customWidth="1"/>
    <col min="10" max="10" width="6.140625" style="3" customWidth="1"/>
    <col min="11" max="11" width="12.5703125" style="82" bestFit="1" customWidth="1"/>
    <col min="12" max="12" width="12.5703125" style="176" hidden="1" customWidth="1"/>
    <col min="13" max="13" width="11.28515625" style="3" customWidth="1"/>
    <col min="14" max="14" width="12.42578125" style="91" bestFit="1" customWidth="1"/>
    <col min="15" max="15" width="17.7109375" style="82" bestFit="1" customWidth="1"/>
    <col min="16" max="16" width="13.42578125" style="5" customWidth="1"/>
    <col min="17" max="17" width="14" style="2" customWidth="1"/>
    <col min="18" max="18" width="13.140625" style="42" customWidth="1"/>
    <col min="19" max="19" width="1.85546875" style="2" customWidth="1"/>
    <col min="20" max="20" width="9.42578125" style="2" bestFit="1" customWidth="1"/>
    <col min="21" max="251" width="9.28515625" style="2"/>
    <col min="252" max="253" width="11.140625" style="2" customWidth="1"/>
    <col min="254" max="16384" width="9.28515625" style="2"/>
  </cols>
  <sheetData>
    <row r="1" spans="1:20" ht="11.4" thickTop="1" thickBot="1" x14ac:dyDescent="0.25">
      <c r="B1" s="180" t="s">
        <v>41</v>
      </c>
      <c r="C1" s="181"/>
      <c r="D1" s="181"/>
      <c r="E1" s="181"/>
      <c r="F1" s="120"/>
      <c r="G1" s="107"/>
      <c r="H1" s="107"/>
      <c r="I1" s="107"/>
      <c r="J1" s="18"/>
      <c r="K1" s="72"/>
      <c r="L1" s="177"/>
      <c r="M1" s="18"/>
      <c r="N1" s="83"/>
      <c r="O1" s="72"/>
      <c r="P1" s="20"/>
      <c r="Q1" s="19"/>
      <c r="R1" s="43"/>
    </row>
    <row r="2" spans="1:20" ht="10.8" thickTop="1" x14ac:dyDescent="0.2">
      <c r="A2" s="6"/>
      <c r="B2" s="56" t="s">
        <v>4</v>
      </c>
      <c r="C2" s="23" t="s">
        <v>19</v>
      </c>
      <c r="D2" s="23" t="s">
        <v>21</v>
      </c>
      <c r="E2" s="29" t="s">
        <v>5</v>
      </c>
      <c r="F2" s="121"/>
      <c r="G2" s="108" t="s">
        <v>6</v>
      </c>
      <c r="H2" s="108"/>
      <c r="I2" s="109"/>
      <c r="J2" s="24" t="s">
        <v>23</v>
      </c>
      <c r="K2" s="73" t="s">
        <v>7</v>
      </c>
      <c r="L2" s="190" t="s">
        <v>58</v>
      </c>
      <c r="M2" s="25" t="s">
        <v>24</v>
      </c>
      <c r="N2" s="84" t="s">
        <v>25</v>
      </c>
      <c r="O2" s="73" t="s">
        <v>25</v>
      </c>
      <c r="P2" s="26" t="s">
        <v>26</v>
      </c>
      <c r="Q2" s="25" t="s">
        <v>28</v>
      </c>
      <c r="R2" s="44" t="s">
        <v>34</v>
      </c>
      <c r="S2" s="1"/>
      <c r="T2" s="1"/>
    </row>
    <row r="3" spans="1:20" ht="21" thickBot="1" x14ac:dyDescent="0.25">
      <c r="B3" s="98" t="s">
        <v>8</v>
      </c>
      <c r="C3" s="99" t="s">
        <v>20</v>
      </c>
      <c r="D3" s="99" t="s">
        <v>9</v>
      </c>
      <c r="E3" s="100" t="s">
        <v>10</v>
      </c>
      <c r="F3" s="122" t="s">
        <v>11</v>
      </c>
      <c r="G3" s="110" t="s">
        <v>12</v>
      </c>
      <c r="H3" s="110" t="s">
        <v>13</v>
      </c>
      <c r="I3" s="110" t="s">
        <v>14</v>
      </c>
      <c r="J3" s="100" t="s">
        <v>22</v>
      </c>
      <c r="K3" s="101" t="s">
        <v>15</v>
      </c>
      <c r="L3" s="191"/>
      <c r="M3" s="102" t="s">
        <v>31</v>
      </c>
      <c r="N3" s="103" t="s">
        <v>32</v>
      </c>
      <c r="O3" s="104" t="s">
        <v>33</v>
      </c>
      <c r="P3" s="102" t="s">
        <v>27</v>
      </c>
      <c r="Q3" s="105" t="s">
        <v>29</v>
      </c>
      <c r="R3" s="106" t="s">
        <v>30</v>
      </c>
    </row>
    <row r="4" spans="1:20" s="49" customFormat="1" ht="27" thickTop="1" x14ac:dyDescent="0.2">
      <c r="A4" s="132"/>
      <c r="B4" s="132"/>
      <c r="C4" s="27" t="s">
        <v>39</v>
      </c>
      <c r="D4" s="163" t="s">
        <v>57</v>
      </c>
      <c r="E4" s="28" t="s">
        <v>43</v>
      </c>
      <c r="F4" s="125"/>
      <c r="G4" s="111"/>
      <c r="H4" s="111"/>
      <c r="I4" s="111"/>
      <c r="J4" s="65"/>
      <c r="K4" s="76"/>
      <c r="L4" s="167"/>
      <c r="M4" s="66"/>
      <c r="N4" s="86"/>
      <c r="O4" s="93"/>
      <c r="P4" s="70"/>
      <c r="Q4" s="70">
        <f>J4*O4</f>
        <v>0</v>
      </c>
      <c r="R4" s="71"/>
    </row>
    <row r="5" spans="1:20" s="49" customFormat="1" x14ac:dyDescent="0.2">
      <c r="A5" s="132"/>
      <c r="B5" s="132"/>
      <c r="C5" s="50"/>
      <c r="D5" s="61"/>
      <c r="E5" s="62"/>
      <c r="F5" s="124"/>
      <c r="G5" s="113"/>
      <c r="H5" s="113"/>
      <c r="I5" s="113"/>
      <c r="J5" s="31"/>
      <c r="K5" s="74"/>
      <c r="L5" s="168"/>
      <c r="M5" s="48"/>
      <c r="N5" s="85"/>
      <c r="O5" s="75"/>
      <c r="P5" s="22"/>
      <c r="Q5" s="30"/>
      <c r="R5" s="47"/>
    </row>
    <row r="6" spans="1:20" ht="81.599999999999994" x14ac:dyDescent="0.2">
      <c r="A6" s="132"/>
      <c r="B6" s="132" t="s">
        <v>53</v>
      </c>
      <c r="C6" s="143">
        <v>1</v>
      </c>
      <c r="D6" s="21" t="s">
        <v>44</v>
      </c>
      <c r="E6" s="21" t="s">
        <v>45</v>
      </c>
      <c r="F6" s="138"/>
      <c r="G6" s="138"/>
      <c r="H6" s="144"/>
      <c r="I6" s="144"/>
      <c r="J6" s="138"/>
      <c r="K6" s="138"/>
      <c r="L6" s="169"/>
      <c r="M6" s="145"/>
      <c r="N6" s="146"/>
      <c r="O6" s="138"/>
      <c r="P6" s="138"/>
      <c r="Q6" s="138"/>
      <c r="R6" s="139"/>
    </row>
    <row r="7" spans="1:20" x14ac:dyDescent="0.2">
      <c r="A7" s="132"/>
      <c r="B7" s="132"/>
      <c r="C7" s="143"/>
      <c r="D7" s="147"/>
      <c r="E7" s="147" t="s">
        <v>17</v>
      </c>
      <c r="F7" s="138"/>
      <c r="G7" s="138"/>
      <c r="H7" s="144"/>
      <c r="I7" s="144"/>
      <c r="J7" s="138"/>
      <c r="K7" s="138"/>
      <c r="L7" s="169"/>
      <c r="M7" s="145"/>
      <c r="N7" s="146"/>
      <c r="O7" s="138"/>
      <c r="P7" s="138"/>
      <c r="Q7" s="138"/>
      <c r="R7" s="139"/>
    </row>
    <row r="8" spans="1:20" ht="20.399999999999999" x14ac:dyDescent="0.2">
      <c r="A8" s="132"/>
      <c r="B8" s="132"/>
      <c r="C8" s="143"/>
      <c r="D8" s="147"/>
      <c r="E8" s="147" t="s">
        <v>51</v>
      </c>
      <c r="F8" s="138">
        <v>1</v>
      </c>
      <c r="G8" s="138"/>
      <c r="H8" s="144"/>
      <c r="I8" s="144"/>
      <c r="J8" s="138"/>
      <c r="K8" s="138">
        <v>105</v>
      </c>
      <c r="L8" s="169"/>
      <c r="M8" s="145"/>
      <c r="N8" s="146"/>
      <c r="O8" s="138"/>
      <c r="P8" s="138"/>
      <c r="Q8" s="138"/>
      <c r="R8" s="139"/>
    </row>
    <row r="9" spans="1:20" x14ac:dyDescent="0.2">
      <c r="A9" s="132"/>
      <c r="B9" s="132"/>
      <c r="C9" s="143"/>
      <c r="D9" s="147"/>
      <c r="E9" s="138"/>
      <c r="F9" s="138"/>
      <c r="G9" s="138"/>
      <c r="H9" s="144"/>
      <c r="I9" s="144"/>
      <c r="J9" s="138"/>
      <c r="K9" s="138"/>
      <c r="L9" s="169"/>
      <c r="M9" s="145"/>
      <c r="N9" s="146"/>
      <c r="O9" s="138"/>
      <c r="P9" s="138"/>
      <c r="Q9" s="138"/>
      <c r="R9" s="139"/>
    </row>
    <row r="10" spans="1:20" x14ac:dyDescent="0.2">
      <c r="A10" s="132"/>
      <c r="B10" s="132"/>
      <c r="C10" s="143"/>
      <c r="D10" s="147"/>
      <c r="E10" s="138" t="s">
        <v>18</v>
      </c>
      <c r="F10" s="138"/>
      <c r="G10" s="138"/>
      <c r="H10" s="144"/>
      <c r="I10" s="144"/>
      <c r="J10" s="30" t="s">
        <v>40</v>
      </c>
      <c r="K10" s="138">
        <f>ROUND(SUM(K7:K9),2)</f>
        <v>105</v>
      </c>
      <c r="L10" s="169">
        <v>0</v>
      </c>
      <c r="M10" s="145">
        <v>16.510000000000002</v>
      </c>
      <c r="N10" s="146">
        <f>ROUND(PRODUCT(K10:M10),2)</f>
        <v>0</v>
      </c>
      <c r="O10" s="138"/>
      <c r="P10" s="138">
        <v>0.59</v>
      </c>
      <c r="Q10" s="22">
        <f>P10*K10*L10</f>
        <v>0</v>
      </c>
      <c r="R10" s="139"/>
    </row>
    <row r="11" spans="1:20" x14ac:dyDescent="0.2">
      <c r="B11" s="164"/>
      <c r="C11" s="138"/>
      <c r="D11" s="140"/>
      <c r="E11" s="153" t="s">
        <v>59</v>
      </c>
      <c r="F11" s="134"/>
      <c r="G11" s="134"/>
      <c r="H11" s="135"/>
      <c r="I11" s="135"/>
      <c r="J11" s="152"/>
      <c r="K11" s="75">
        <f>K10</f>
        <v>105</v>
      </c>
      <c r="L11" s="165">
        <v>1</v>
      </c>
      <c r="M11" s="51">
        <f>M10</f>
        <v>16.510000000000002</v>
      </c>
      <c r="N11" s="134">
        <f>PRODUCT(K11:M11)</f>
        <v>1733.5500000000002</v>
      </c>
      <c r="O11" s="166"/>
      <c r="P11" s="22">
        <f>P10</f>
        <v>0.59</v>
      </c>
      <c r="Q11" s="134">
        <f>P11*K11*L11</f>
        <v>61.949999999999996</v>
      </c>
      <c r="R11" s="178"/>
    </row>
    <row r="12" spans="1:20" x14ac:dyDescent="0.2">
      <c r="A12" s="132"/>
      <c r="B12" s="132"/>
      <c r="C12" s="143"/>
      <c r="D12" s="147"/>
      <c r="E12" s="138"/>
      <c r="F12" s="138"/>
      <c r="G12" s="138"/>
      <c r="H12" s="144"/>
      <c r="I12" s="144"/>
      <c r="J12" s="30"/>
      <c r="K12" s="138"/>
      <c r="L12" s="169"/>
      <c r="M12" s="145"/>
      <c r="N12" s="146"/>
      <c r="O12" s="138"/>
      <c r="P12" s="138"/>
      <c r="Q12" s="138"/>
      <c r="R12" s="139"/>
    </row>
    <row r="13" spans="1:20" ht="40.799999999999997" x14ac:dyDescent="0.2">
      <c r="A13" s="132"/>
      <c r="B13" s="132" t="s">
        <v>55</v>
      </c>
      <c r="C13" s="143">
        <v>2</v>
      </c>
      <c r="D13" s="147" t="s">
        <v>46</v>
      </c>
      <c r="E13" s="21" t="s">
        <v>47</v>
      </c>
      <c r="F13" s="138"/>
      <c r="G13" s="138"/>
      <c r="H13" s="144"/>
      <c r="I13" s="144"/>
      <c r="J13" s="148"/>
      <c r="K13" s="138"/>
      <c r="L13" s="169"/>
      <c r="M13" s="145"/>
      <c r="N13" s="146"/>
      <c r="O13" s="138"/>
      <c r="P13" s="138"/>
      <c r="Q13" s="138"/>
      <c r="R13" s="139"/>
    </row>
    <row r="14" spans="1:20" x14ac:dyDescent="0.2">
      <c r="A14" s="132"/>
      <c r="B14" s="132"/>
      <c r="C14" s="143"/>
      <c r="D14" s="147"/>
      <c r="E14" s="147" t="s">
        <v>17</v>
      </c>
      <c r="F14" s="138"/>
      <c r="G14" s="138"/>
      <c r="H14" s="144"/>
      <c r="I14" s="144"/>
      <c r="J14" s="148"/>
      <c r="K14" s="138"/>
      <c r="L14" s="169"/>
      <c r="M14" s="145"/>
      <c r="N14" s="146"/>
      <c r="O14" s="138"/>
      <c r="P14" s="138"/>
      <c r="Q14" s="138"/>
      <c r="R14" s="139"/>
    </row>
    <row r="15" spans="1:20" ht="20.399999999999999" x14ac:dyDescent="0.2">
      <c r="A15" s="132"/>
      <c r="B15" s="132"/>
      <c r="C15" s="143"/>
      <c r="D15" s="147"/>
      <c r="E15" s="147" t="s">
        <v>52</v>
      </c>
      <c r="F15" s="138">
        <v>1</v>
      </c>
      <c r="G15" s="138"/>
      <c r="H15" s="144"/>
      <c r="I15" s="144"/>
      <c r="J15" s="138"/>
      <c r="K15" s="138">
        <v>105</v>
      </c>
      <c r="L15" s="169"/>
      <c r="M15" s="145"/>
      <c r="N15" s="146"/>
      <c r="O15" s="138"/>
      <c r="P15" s="138"/>
      <c r="Q15" s="138"/>
      <c r="R15" s="139"/>
    </row>
    <row r="16" spans="1:20" x14ac:dyDescent="0.2">
      <c r="A16" s="132"/>
      <c r="B16" s="132"/>
      <c r="C16" s="143"/>
      <c r="D16" s="147"/>
      <c r="E16" s="138"/>
      <c r="F16" s="138"/>
      <c r="G16" s="138"/>
      <c r="H16" s="144"/>
      <c r="I16" s="144"/>
      <c r="J16" s="148"/>
      <c r="K16" s="138">
        <f>ROUND(PRODUCT(F16:I16),2)</f>
        <v>0</v>
      </c>
      <c r="L16" s="169"/>
      <c r="M16" s="145"/>
      <c r="N16" s="146"/>
      <c r="O16" s="138"/>
      <c r="P16" s="138"/>
      <c r="Q16" s="138"/>
      <c r="R16" s="139"/>
    </row>
    <row r="17" spans="1:18" x14ac:dyDescent="0.2">
      <c r="A17" s="132"/>
      <c r="B17" s="132"/>
      <c r="C17" s="143"/>
      <c r="D17" s="147"/>
      <c r="E17" s="154" t="s">
        <v>18</v>
      </c>
      <c r="F17" s="138"/>
      <c r="G17" s="138"/>
      <c r="H17" s="144"/>
      <c r="I17" s="144"/>
      <c r="J17" s="149" t="s">
        <v>40</v>
      </c>
      <c r="K17" s="138">
        <f>ROUND(SUM(K14:K16),2)</f>
        <v>105</v>
      </c>
      <c r="L17" s="169">
        <v>0</v>
      </c>
      <c r="M17" s="145">
        <v>2.65</v>
      </c>
      <c r="N17" s="146">
        <f>ROUND(PRODUCT(K17:M17),2)</f>
        <v>0</v>
      </c>
      <c r="O17" s="138"/>
      <c r="P17" s="138">
        <v>0.09</v>
      </c>
      <c r="Q17" s="22">
        <f>P17*K17*L17</f>
        <v>0</v>
      </c>
      <c r="R17" s="139"/>
    </row>
    <row r="18" spans="1:18" x14ac:dyDescent="0.2">
      <c r="B18" s="164"/>
      <c r="C18" s="138"/>
      <c r="D18" s="140"/>
      <c r="E18" s="153" t="s">
        <v>59</v>
      </c>
      <c r="F18" s="134"/>
      <c r="G18" s="134"/>
      <c r="H18" s="135"/>
      <c r="I18" s="135"/>
      <c r="J18" s="152"/>
      <c r="K18" s="75">
        <f>K15</f>
        <v>105</v>
      </c>
      <c r="L18" s="165">
        <v>1</v>
      </c>
      <c r="M18" s="51">
        <f>M17</f>
        <v>2.65</v>
      </c>
      <c r="N18" s="134">
        <f>PRODUCT(K18:M18)</f>
        <v>278.25</v>
      </c>
      <c r="O18" s="166"/>
      <c r="P18" s="22">
        <f>P17</f>
        <v>0.09</v>
      </c>
      <c r="Q18" s="134">
        <f>P18*K18*L18</f>
        <v>9.4499999999999993</v>
      </c>
      <c r="R18" s="178"/>
    </row>
    <row r="19" spans="1:18" s="49" customFormat="1" x14ac:dyDescent="0.2">
      <c r="A19" s="132"/>
      <c r="B19" s="132"/>
      <c r="C19" s="150"/>
      <c r="D19" s="60"/>
      <c r="E19" s="147"/>
      <c r="F19" s="123"/>
      <c r="G19" s="112"/>
      <c r="H19" s="112"/>
      <c r="I19" s="112"/>
      <c r="J19" s="22"/>
      <c r="K19" s="75"/>
      <c r="L19" s="168"/>
      <c r="M19" s="51"/>
      <c r="N19" s="75"/>
      <c r="O19" s="75"/>
      <c r="P19" s="22"/>
      <c r="Q19" s="30"/>
      <c r="R19" s="47"/>
    </row>
    <row r="20" spans="1:18" s="49" customFormat="1" ht="40.799999999999997" x14ac:dyDescent="0.2">
      <c r="A20" s="132"/>
      <c r="B20" s="132" t="s">
        <v>54</v>
      </c>
      <c r="C20" s="150"/>
      <c r="D20" s="60" t="s">
        <v>48</v>
      </c>
      <c r="E20" s="147" t="s">
        <v>49</v>
      </c>
      <c r="F20" s="123"/>
      <c r="G20" s="112"/>
      <c r="H20" s="112"/>
      <c r="I20" s="112"/>
      <c r="J20" s="22"/>
      <c r="K20" s="75"/>
      <c r="L20" s="168"/>
      <c r="M20" s="51"/>
      <c r="N20" s="75"/>
      <c r="O20" s="75"/>
      <c r="P20" s="22"/>
      <c r="Q20" s="30"/>
      <c r="R20" s="47"/>
    </row>
    <row r="21" spans="1:18" s="49" customFormat="1" x14ac:dyDescent="0.2">
      <c r="A21" s="132"/>
      <c r="B21" s="132"/>
      <c r="C21" s="30"/>
      <c r="D21" s="60"/>
      <c r="E21" s="151" t="s">
        <v>50</v>
      </c>
      <c r="F21" s="123">
        <v>1</v>
      </c>
      <c r="G21" s="112">
        <v>12.5</v>
      </c>
      <c r="H21" s="112">
        <v>8</v>
      </c>
      <c r="I21" s="112">
        <v>3.5</v>
      </c>
      <c r="J21" s="152"/>
      <c r="K21" s="75">
        <f>ROUND(PRODUCT(F21:I21),2)</f>
        <v>350</v>
      </c>
      <c r="L21" s="168"/>
      <c r="M21" s="22"/>
      <c r="N21" s="75"/>
      <c r="O21" s="75"/>
      <c r="P21" s="22"/>
      <c r="Q21" s="22"/>
      <c r="R21" s="47"/>
    </row>
    <row r="22" spans="1:18" s="49" customFormat="1" x14ac:dyDescent="0.2">
      <c r="A22" s="132"/>
      <c r="B22" s="132"/>
      <c r="C22" s="150"/>
      <c r="D22" s="60"/>
      <c r="E22" s="151"/>
      <c r="F22" s="123"/>
      <c r="G22" s="112"/>
      <c r="H22" s="112"/>
      <c r="I22" s="112"/>
      <c r="J22" s="22"/>
      <c r="K22" s="75"/>
      <c r="L22" s="168"/>
      <c r="M22" s="51"/>
      <c r="N22" s="75"/>
      <c r="O22" s="75"/>
      <c r="P22" s="22"/>
      <c r="Q22" s="30"/>
      <c r="R22" s="47"/>
    </row>
    <row r="23" spans="1:18" s="49" customFormat="1" x14ac:dyDescent="0.2">
      <c r="A23" s="132"/>
      <c r="B23" s="132"/>
      <c r="C23" s="30"/>
      <c r="D23" s="60"/>
      <c r="E23" s="22" t="s">
        <v>18</v>
      </c>
      <c r="F23" s="123"/>
      <c r="G23" s="112"/>
      <c r="H23" s="112"/>
      <c r="I23" s="112"/>
      <c r="J23" s="152" t="s">
        <v>40</v>
      </c>
      <c r="K23" s="75">
        <f>ROUND(SUM(K20:K22),2)</f>
        <v>350</v>
      </c>
      <c r="L23" s="168">
        <v>0</v>
      </c>
      <c r="M23" s="51">
        <v>13.17</v>
      </c>
      <c r="N23" s="75">
        <f>ROUND(PRODUCT(K23:M23),2)</f>
        <v>0</v>
      </c>
      <c r="O23" s="75"/>
      <c r="P23" s="22">
        <v>0.42</v>
      </c>
      <c r="Q23" s="22">
        <f>P23*K23*L23</f>
        <v>0</v>
      </c>
      <c r="R23" s="47"/>
    </row>
    <row r="24" spans="1:18" x14ac:dyDescent="0.2">
      <c r="B24" s="164"/>
      <c r="C24" s="138"/>
      <c r="D24" s="140"/>
      <c r="E24" s="153" t="s">
        <v>59</v>
      </c>
      <c r="F24" s="134"/>
      <c r="G24" s="134"/>
      <c r="H24" s="135"/>
      <c r="I24" s="135"/>
      <c r="J24" s="152"/>
      <c r="K24" s="75">
        <f>K21</f>
        <v>350</v>
      </c>
      <c r="L24" s="165">
        <v>1</v>
      </c>
      <c r="M24" s="51">
        <f>M23</f>
        <v>13.17</v>
      </c>
      <c r="N24" s="134">
        <f>PRODUCT(K24:M24)</f>
        <v>4609.5</v>
      </c>
      <c r="O24" s="166"/>
      <c r="P24" s="22">
        <f>P23</f>
        <v>0.42</v>
      </c>
      <c r="Q24" s="134">
        <f>P24*K24*L24</f>
        <v>147</v>
      </c>
      <c r="R24" s="178"/>
    </row>
    <row r="25" spans="1:18" x14ac:dyDescent="0.2">
      <c r="A25" s="132"/>
      <c r="B25" s="132"/>
      <c r="C25" s="133"/>
      <c r="D25" s="140"/>
      <c r="E25" s="134"/>
      <c r="F25" s="134"/>
      <c r="G25" s="134"/>
      <c r="H25" s="135"/>
      <c r="I25" s="135"/>
      <c r="J25" s="142"/>
      <c r="K25" s="136"/>
      <c r="L25" s="170"/>
      <c r="M25" s="141"/>
      <c r="N25" s="134"/>
      <c r="O25" s="137"/>
      <c r="P25" s="22"/>
      <c r="Q25" s="138"/>
      <c r="R25" s="139"/>
    </row>
    <row r="26" spans="1:18" s="49" customFormat="1" ht="26.4" x14ac:dyDescent="0.2">
      <c r="A26" s="132"/>
      <c r="B26" s="155" t="s">
        <v>56</v>
      </c>
      <c r="C26" s="63"/>
      <c r="D26" s="64"/>
      <c r="E26" s="28" t="str">
        <f>CONCATENATE("Totale fase ",E4)</f>
        <v>Totale fase ADEGUAMENTO SCAVI E RINTERRI PERIMETRALI PER IMPIANTI</v>
      </c>
      <c r="F26" s="125"/>
      <c r="G26" s="111"/>
      <c r="H26" s="111"/>
      <c r="I26" s="111"/>
      <c r="J26" s="65"/>
      <c r="K26" s="76"/>
      <c r="L26" s="167"/>
      <c r="M26" s="66"/>
      <c r="N26" s="86"/>
      <c r="O26" s="92">
        <f>SUM(N5:N25)</f>
        <v>6621.3</v>
      </c>
      <c r="P26" s="67"/>
      <c r="Q26" s="68"/>
      <c r="R26" s="69">
        <f>SUM(Q5:Q25)</f>
        <v>218.39999999999998</v>
      </c>
    </row>
    <row r="27" spans="1:18" ht="16.8" customHeight="1" thickBot="1" x14ac:dyDescent="0.25">
      <c r="B27" s="185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7"/>
    </row>
    <row r="28" spans="1:18" s="160" customFormat="1" ht="21" customHeight="1" thickTop="1" thickBot="1" x14ac:dyDescent="0.25">
      <c r="B28" s="156"/>
      <c r="C28" s="157"/>
      <c r="D28" s="158"/>
      <c r="E28" s="159" t="s">
        <v>16</v>
      </c>
      <c r="F28" s="182"/>
      <c r="G28" s="183"/>
      <c r="H28" s="183"/>
      <c r="I28" s="183"/>
      <c r="J28" s="183"/>
      <c r="K28" s="183"/>
      <c r="L28" s="183"/>
      <c r="M28" s="183"/>
      <c r="N28" s="184"/>
      <c r="O28" s="161">
        <f>SUM(O4:O26)</f>
        <v>6621.3</v>
      </c>
      <c r="P28" s="188"/>
      <c r="Q28" s="189"/>
      <c r="R28" s="162">
        <f>R26</f>
        <v>218.39999999999998</v>
      </c>
    </row>
    <row r="29" spans="1:18" ht="12.6" hidden="1" thickTop="1" thickBot="1" x14ac:dyDescent="0.25">
      <c r="B29" s="57"/>
      <c r="C29" s="10"/>
      <c r="D29" s="10"/>
      <c r="E29" s="15"/>
      <c r="F29" s="126"/>
      <c r="G29" s="114"/>
      <c r="H29" s="114"/>
      <c r="I29" s="114"/>
      <c r="J29" s="15"/>
      <c r="K29" s="77"/>
      <c r="L29" s="171"/>
      <c r="M29" s="15"/>
      <c r="N29" s="87"/>
      <c r="O29" s="77"/>
      <c r="P29" s="52"/>
      <c r="Q29" s="52"/>
      <c r="R29" s="53"/>
    </row>
    <row r="30" spans="1:18" ht="12" hidden="1" thickTop="1" x14ac:dyDescent="0.2">
      <c r="B30" s="57"/>
      <c r="C30" s="10"/>
      <c r="D30" s="10"/>
      <c r="E30" s="32" t="s">
        <v>37</v>
      </c>
      <c r="F30" s="127"/>
      <c r="G30" s="115"/>
      <c r="H30" s="115"/>
      <c r="I30" s="115"/>
      <c r="J30" s="34"/>
      <c r="K30" s="78"/>
      <c r="L30" s="172"/>
      <c r="M30" s="33"/>
      <c r="N30" s="88" t="s">
        <v>38</v>
      </c>
      <c r="O30" s="94">
        <f>O28</f>
        <v>6621.3</v>
      </c>
      <c r="P30" s="52"/>
      <c r="Q30" s="52"/>
      <c r="R30" s="53"/>
    </row>
    <row r="31" spans="1:18" ht="11.4" hidden="1" x14ac:dyDescent="0.2">
      <c r="B31" s="57"/>
      <c r="C31" s="10"/>
      <c r="D31" s="10"/>
      <c r="E31" s="35" t="s">
        <v>35</v>
      </c>
      <c r="F31" s="128"/>
      <c r="G31" s="116"/>
      <c r="H31" s="116"/>
      <c r="I31" s="116"/>
      <c r="J31" s="37"/>
      <c r="K31" s="79"/>
      <c r="L31" s="173"/>
      <c r="M31" s="36"/>
      <c r="N31" s="89" t="s">
        <v>38</v>
      </c>
      <c r="O31" s="95">
        <f>R28</f>
        <v>218.39999999999998</v>
      </c>
      <c r="P31" s="52"/>
      <c r="Q31" s="52"/>
      <c r="R31" s="53"/>
    </row>
    <row r="32" spans="1:18" ht="12" hidden="1" thickBot="1" x14ac:dyDescent="0.25">
      <c r="B32" s="57"/>
      <c r="C32" s="10"/>
      <c r="D32" s="10"/>
      <c r="E32" s="38" t="s">
        <v>36</v>
      </c>
      <c r="F32" s="129"/>
      <c r="G32" s="117"/>
      <c r="H32" s="117"/>
      <c r="I32" s="117"/>
      <c r="J32" s="40"/>
      <c r="K32" s="80"/>
      <c r="L32" s="174"/>
      <c r="M32" s="39"/>
      <c r="N32" s="90" t="s">
        <v>38</v>
      </c>
      <c r="O32" s="96">
        <f>O30+O31</f>
        <v>6839.7</v>
      </c>
      <c r="P32" s="52"/>
      <c r="Q32" s="52"/>
      <c r="R32" s="53"/>
    </row>
    <row r="33" spans="2:18" ht="10.8" hidden="1" thickTop="1" x14ac:dyDescent="0.2">
      <c r="B33" s="57"/>
      <c r="C33" s="10"/>
      <c r="D33" s="10"/>
      <c r="E33" s="55"/>
      <c r="F33" s="130"/>
      <c r="G33" s="118"/>
      <c r="H33" s="118"/>
      <c r="I33" s="118"/>
      <c r="J33" s="11"/>
      <c r="K33" s="81"/>
      <c r="L33" s="175"/>
      <c r="M33" s="12"/>
      <c r="O33" s="97"/>
      <c r="P33" s="17"/>
      <c r="Q33" s="16"/>
      <c r="R33" s="41"/>
    </row>
    <row r="34" spans="2:18" ht="12" hidden="1" thickBot="1" x14ac:dyDescent="0.25">
      <c r="B34" s="57"/>
      <c r="C34" s="10"/>
      <c r="D34" s="10"/>
      <c r="E34" s="54" t="s">
        <v>42</v>
      </c>
      <c r="F34" s="129"/>
      <c r="G34" s="117"/>
      <c r="H34" s="117"/>
      <c r="I34" s="117"/>
      <c r="J34" s="40"/>
      <c r="K34" s="80"/>
      <c r="L34" s="174"/>
      <c r="M34" s="39"/>
      <c r="N34" s="90" t="s">
        <v>38</v>
      </c>
      <c r="O34" s="96">
        <f>O30*(1-0.50999)+O31</f>
        <v>3462.9032129999996</v>
      </c>
      <c r="P34" s="13"/>
      <c r="Q34" s="14"/>
      <c r="R34" s="45"/>
    </row>
    <row r="35" spans="2:18" ht="10.5" hidden="1" customHeight="1" thickTop="1" x14ac:dyDescent="0.2">
      <c r="B35" s="58"/>
      <c r="C35" s="8"/>
      <c r="D35" s="7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9"/>
      <c r="Q35" s="7"/>
      <c r="R35" s="46"/>
    </row>
    <row r="36" spans="2:18" ht="10.8" thickTop="1" x14ac:dyDescent="0.2"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2"/>
    </row>
  </sheetData>
  <mergeCells count="6">
    <mergeCell ref="E35:O36"/>
    <mergeCell ref="B1:E1"/>
    <mergeCell ref="F28:N28"/>
    <mergeCell ref="B27:R27"/>
    <mergeCell ref="P28:Q28"/>
    <mergeCell ref="L2:L3"/>
  </mergeCells>
  <phoneticPr fontId="0" type="noConversion"/>
  <conditionalFormatting sqref="E152:E64330">
    <cfRule type="expression" dxfId="51" priority="1133" stopIfTrue="1">
      <formula>#REF!="1"</formula>
    </cfRule>
    <cfRule type="expression" dxfId="50" priority="1134" stopIfTrue="1">
      <formula>#REF!="2"</formula>
    </cfRule>
    <cfRule type="expression" dxfId="49" priority="1135" stopIfTrue="1">
      <formula>#REF!="3"</formula>
    </cfRule>
  </conditionalFormatting>
  <conditionalFormatting sqref="F152:J64330">
    <cfRule type="expression" dxfId="48" priority="1136" stopIfTrue="1">
      <formula>#REF!="3"</formula>
    </cfRule>
  </conditionalFormatting>
  <conditionalFormatting sqref="K152:L64330">
    <cfRule type="expression" dxfId="47" priority="1137" stopIfTrue="1">
      <formula>#REF!="1"</formula>
    </cfRule>
    <cfRule type="expression" dxfId="46" priority="1138" stopIfTrue="1">
      <formula>#REF!="3"</formula>
    </cfRule>
    <cfRule type="expression" dxfId="45" priority="1139" stopIfTrue="1">
      <formula>_OIP1="3"</formula>
    </cfRule>
  </conditionalFormatting>
  <conditionalFormatting sqref="E2">
    <cfRule type="expression" dxfId="44" priority="1140" stopIfTrue="1">
      <formula>#REF!="1"</formula>
    </cfRule>
    <cfRule type="expression" dxfId="43" priority="1141" stopIfTrue="1">
      <formula>#REF!="2"</formula>
    </cfRule>
    <cfRule type="expression" dxfId="42" priority="1142" stopIfTrue="1">
      <formula>#REF!="3"</formula>
    </cfRule>
  </conditionalFormatting>
  <conditionalFormatting sqref="E3">
    <cfRule type="expression" dxfId="41" priority="1143" stopIfTrue="1">
      <formula>#REF!="1"</formula>
    </cfRule>
    <cfRule type="expression" dxfId="40" priority="1144" stopIfTrue="1">
      <formula>#REF!="2"</formula>
    </cfRule>
    <cfRule type="expression" dxfId="39" priority="1145" stopIfTrue="1">
      <formula>#REF!="3"</formula>
    </cfRule>
  </conditionalFormatting>
  <conditionalFormatting sqref="F2:J2 H3:J3">
    <cfRule type="expression" dxfId="38" priority="1146" stopIfTrue="1">
      <formula>#REF!="3"</formula>
    </cfRule>
  </conditionalFormatting>
  <conditionalFormatting sqref="F3:G3">
    <cfRule type="expression" dxfId="37" priority="1148" stopIfTrue="1">
      <formula>#REF!="3"</formula>
    </cfRule>
  </conditionalFormatting>
  <conditionalFormatting sqref="K2 M2:R2">
    <cfRule type="expression" dxfId="36" priority="1149" stopIfTrue="1">
      <formula>#REF!="1"</formula>
    </cfRule>
    <cfRule type="expression" dxfId="35" priority="1150" stopIfTrue="1">
      <formula>#REF!="3"</formula>
    </cfRule>
    <cfRule type="expression" dxfId="34" priority="1151" stopIfTrue="1">
      <formula>_OIP1="3"</formula>
    </cfRule>
  </conditionalFormatting>
  <conditionalFormatting sqref="K3 M3:R3">
    <cfRule type="expression" dxfId="33" priority="1152" stopIfTrue="1">
      <formula>#REF!="1"</formula>
    </cfRule>
    <cfRule type="expression" dxfId="32" priority="1153" stopIfTrue="1">
      <formula>#REF!="3"</formula>
    </cfRule>
    <cfRule type="expression" dxfId="31" priority="1154" stopIfTrue="1">
      <formula>_OIP1="3"</formula>
    </cfRule>
  </conditionalFormatting>
  <conditionalFormatting sqref="K8:L8 K22:L22">
    <cfRule type="expression" dxfId="30" priority="868" stopIfTrue="1">
      <formula>Q8="1"</formula>
    </cfRule>
    <cfRule type="expression" dxfId="29" priority="869" stopIfTrue="1">
      <formula>Q8="3"</formula>
    </cfRule>
    <cfRule type="expression" dxfId="28" priority="870" stopIfTrue="1">
      <formula>K8&lt;0</formula>
    </cfRule>
  </conditionalFormatting>
  <conditionalFormatting sqref="K5:L5">
    <cfRule type="expression" dxfId="27" priority="325" stopIfTrue="1">
      <formula>Q5="1"</formula>
    </cfRule>
    <cfRule type="expression" dxfId="26" priority="326" stopIfTrue="1">
      <formula>Q5="3"</formula>
    </cfRule>
    <cfRule type="expression" dxfId="25" priority="327" stopIfTrue="1">
      <formula>K5&lt;0</formula>
    </cfRule>
  </conditionalFormatting>
  <conditionalFormatting sqref="P26">
    <cfRule type="expression" dxfId="24" priority="324">
      <formula>T26="3"</formula>
    </cfRule>
  </conditionalFormatting>
  <conditionalFormatting sqref="P26">
    <cfRule type="expression" dxfId="23" priority="323">
      <formula>T26="3"</formula>
    </cfRule>
  </conditionalFormatting>
  <conditionalFormatting sqref="P26">
    <cfRule type="expression" dxfId="22" priority="322">
      <formula>T26="3"</formula>
    </cfRule>
  </conditionalFormatting>
  <conditionalFormatting sqref="P26:R26">
    <cfRule type="expression" dxfId="21" priority="321">
      <formula>T26="3"</formula>
    </cfRule>
  </conditionalFormatting>
  <conditionalFormatting sqref="P26:R26">
    <cfRule type="expression" dxfId="20" priority="320">
      <formula>T26="3"</formula>
    </cfRule>
  </conditionalFormatting>
  <conditionalFormatting sqref="P26:R26">
    <cfRule type="expression" dxfId="19" priority="319">
      <formula>T26="3"</formula>
    </cfRule>
  </conditionalFormatting>
  <conditionalFormatting sqref="K16:L16">
    <cfRule type="expression" dxfId="18" priority="316" stopIfTrue="1">
      <formula>Q16="1"</formula>
    </cfRule>
    <cfRule type="expression" dxfId="17" priority="317" stopIfTrue="1">
      <formula>Q16="3"</formula>
    </cfRule>
    <cfRule type="expression" dxfId="16" priority="318" stopIfTrue="1">
      <formula>K16&lt;0</formula>
    </cfRule>
  </conditionalFormatting>
  <conditionalFormatting sqref="F19:F20 F22">
    <cfRule type="expression" dxfId="15" priority="306" stopIfTrue="1">
      <formula>K19&lt;0</formula>
    </cfRule>
  </conditionalFormatting>
  <conditionalFormatting sqref="G19:G20 G22">
    <cfRule type="expression" dxfId="14" priority="305" stopIfTrue="1">
      <formula>K19&lt;0</formula>
    </cfRule>
  </conditionalFormatting>
  <conditionalFormatting sqref="H19:H20 H22">
    <cfRule type="expression" dxfId="13" priority="304" stopIfTrue="1">
      <formula>K19&lt;0</formula>
    </cfRule>
  </conditionalFormatting>
  <conditionalFormatting sqref="I19:I20 I22">
    <cfRule type="expression" dxfId="12" priority="303" stopIfTrue="1">
      <formula>K19&lt;0</formula>
    </cfRule>
  </conditionalFormatting>
  <conditionalFormatting sqref="K19:L20">
    <cfRule type="expression" dxfId="11" priority="300" stopIfTrue="1">
      <formula>Q19="1"</formula>
    </cfRule>
    <cfRule type="expression" dxfId="10" priority="301" stopIfTrue="1">
      <formula>Q19="3"</formula>
    </cfRule>
    <cfRule type="expression" dxfId="9" priority="302" stopIfTrue="1">
      <formula>K19&lt;0</formula>
    </cfRule>
  </conditionalFormatting>
  <conditionalFormatting sqref="K21:L21">
    <cfRule type="expression" dxfId="8" priority="283" stopIfTrue="1">
      <formula>Q21="1"</formula>
    </cfRule>
    <cfRule type="expression" dxfId="7" priority="284" stopIfTrue="1">
      <formula>Q21="3"</formula>
    </cfRule>
    <cfRule type="expression" dxfId="6" priority="285" stopIfTrue="1">
      <formula>K21&lt;0</formula>
    </cfRule>
  </conditionalFormatting>
  <conditionalFormatting sqref="K15:L15">
    <cfRule type="expression" dxfId="5" priority="214" stopIfTrue="1">
      <formula>Q15="1"</formula>
    </cfRule>
    <cfRule type="expression" dxfId="4" priority="215" stopIfTrue="1">
      <formula>Q15="3"</formula>
    </cfRule>
    <cfRule type="expression" dxfId="3" priority="216" stopIfTrue="1">
      <formula>K15&lt;0</formula>
    </cfRule>
  </conditionalFormatting>
  <conditionalFormatting sqref="L2">
    <cfRule type="expression" dxfId="2" priority="1" stopIfTrue="1">
      <formula>#REF!="1"</formula>
    </cfRule>
    <cfRule type="expression" dxfId="1" priority="2" stopIfTrue="1">
      <formula>#REF!="3"</formula>
    </cfRule>
    <cfRule type="expression" dxfId="0" priority="3" stopIfTrue="1">
      <formula>_OIP1="3"</formula>
    </cfRule>
  </conditionalFormatting>
  <pageMargins left="0.78740157480314965" right="0" top="0.98425196850393704" bottom="0.59055118110236227" header="0.51181102362204722" footer="0.19685039370078741"/>
  <pageSetup paperSize="9" scale="77" fitToHeight="0" orientation="landscape" r:id="rId1"/>
  <headerFooter>
    <oddHeader>&amp;C&amp;10LOTTO 1.03
PIATTAFORMA AMBULANTI CARNE - stato consistenza lavori eseguiti&amp;R&amp;10stima  adeguamento scavi e rinterri perimetrali impianti</oddHeader>
    <oddFooter>&amp;L&amp;10&amp;D&amp;R&amp;P/&amp;N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adeguamento scavi e rinterri</vt:lpstr>
      <vt:lpstr>'adeguamento scavi e rinterri'!Area_stampa</vt:lpstr>
      <vt:lpstr>'adeguamento scavi e rinterri'!Titoli_stampa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2015-03-13T17:04:43Z</cp:lastPrinted>
  <dcterms:created xsi:type="dcterms:W3CDTF">2005-07-14T10:38:54Z</dcterms:created>
  <dcterms:modified xsi:type="dcterms:W3CDTF">2015-03-13T17:04:44Z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