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oloni\Documents\COMMESSE\P969_Sogemi\lotto_103_piattaforma_a\variante_per_accordobonario\lavoro\"/>
    </mc:Choice>
  </mc:AlternateContent>
  <bookViews>
    <workbookView xWindow="120" yWindow="192" windowWidth="15576" windowHeight="10620"/>
  </bookViews>
  <sheets>
    <sheet name="17" sheetId="1" r:id="rId1"/>
  </sheets>
  <definedNames>
    <definedName name="_xlnm.Print_Area" localSheetId="0">'17'!$A$1:$G$46</definedName>
  </definedNames>
  <calcPr calcId="152511"/>
</workbook>
</file>

<file path=xl/calcChain.xml><?xml version="1.0" encoding="utf-8"?>
<calcChain xmlns="http://schemas.openxmlformats.org/spreadsheetml/2006/main">
  <c r="G39" i="1" l="1"/>
  <c r="E12" i="1"/>
  <c r="E11" i="1"/>
  <c r="G18" i="1" l="1"/>
  <c r="G25" i="1"/>
  <c r="G28" i="1" s="1"/>
  <c r="G12" i="1"/>
  <c r="G11" i="1"/>
  <c r="G14" i="1" s="1"/>
  <c r="G20" i="1" l="1"/>
  <c r="G23" i="1" s="1"/>
  <c r="G8" i="1" l="1"/>
  <c r="G30" i="1"/>
  <c r="G32" i="1"/>
  <c r="G33" i="1" s="1"/>
  <c r="G34" i="1" s="1"/>
  <c r="G35" i="1" l="1"/>
  <c r="G36" i="1" s="1"/>
  <c r="G37" i="1" s="1"/>
  <c r="G6" i="1" s="1"/>
</calcChain>
</file>

<file path=xl/sharedStrings.xml><?xml version="1.0" encoding="utf-8"?>
<sst xmlns="http://schemas.openxmlformats.org/spreadsheetml/2006/main" count="57" uniqueCount="54">
  <si>
    <t xml:space="preserve">ANALISI DEI PREZZI </t>
  </si>
  <si>
    <t>Articolo Elenco Prezzi</t>
  </si>
  <si>
    <t>Descrizione</t>
  </si>
  <si>
    <t>Unità misura</t>
  </si>
  <si>
    <t>Prezzo di applicazione
( € )</t>
  </si>
  <si>
    <t>oneri di sicurezza interni
( € )</t>
  </si>
  <si>
    <t>Num. Codice</t>
  </si>
  <si>
    <t>Elementi</t>
  </si>
  <si>
    <t>Unità  misura</t>
  </si>
  <si>
    <t>Quantità</t>
  </si>
  <si>
    <t>Costo unitario
( € )</t>
  </si>
  <si>
    <t>Importo
costo x quantità
( € )</t>
  </si>
  <si>
    <t xml:space="preserve">Materiali </t>
  </si>
  <si>
    <t xml:space="preserve">Totale 1 . MATERIALI </t>
  </si>
  <si>
    <t>Manodopera</t>
  </si>
  <si>
    <t>ora</t>
  </si>
  <si>
    <t>Co.Mi.2011- MA.05.15</t>
  </si>
  <si>
    <t xml:space="preserve">Totale 2 . MANODOPERA </t>
  </si>
  <si>
    <t>Mezzi d'opera e attrezzature</t>
  </si>
  <si>
    <t xml:space="preserve">Totale 3 . MEZZI D'OPERA </t>
  </si>
  <si>
    <t xml:space="preserve">Totale "A"(1+2+3) = </t>
  </si>
  <si>
    <t>A</t>
  </si>
  <si>
    <t>COSTI DIRETTI</t>
  </si>
  <si>
    <t xml:space="preserve">Totale "A" = </t>
  </si>
  <si>
    <t>B</t>
  </si>
  <si>
    <t>SPESE GENERALI</t>
  </si>
  <si>
    <t>su Totale "A"</t>
  </si>
  <si>
    <t>C</t>
  </si>
  <si>
    <t>TOTALE "A" + "B"</t>
  </si>
  <si>
    <t xml:space="preserve">Totale "C" = </t>
  </si>
  <si>
    <t>D</t>
  </si>
  <si>
    <t>UTILE D'IMPRESA</t>
  </si>
  <si>
    <t xml:space="preserve">su Totale "C" </t>
  </si>
  <si>
    <t>E</t>
  </si>
  <si>
    <t>TOTALE "C" + "D"</t>
  </si>
  <si>
    <t xml:space="preserve">Totale "E" = </t>
  </si>
  <si>
    <t>F</t>
  </si>
  <si>
    <t>ONERI DI SICUREZZA INTERNI (non ribassabili)</t>
  </si>
  <si>
    <t>TOTALE GENERALE ARROTONDATO</t>
  </si>
  <si>
    <t>m</t>
  </si>
  <si>
    <t>1C.04.100.0010</t>
  </si>
  <si>
    <r>
      <t>m</t>
    </r>
    <r>
      <rPr>
        <vertAlign val="superscript"/>
        <sz val="8"/>
        <rFont val="Arial"/>
        <family val="2"/>
      </rPr>
      <t>3</t>
    </r>
  </si>
  <si>
    <t>additivo ritardante per calcestruzzo magro</t>
  </si>
  <si>
    <t>Opere compiute elementari / componenti</t>
  </si>
  <si>
    <t>NC.10.050.0030b</t>
  </si>
  <si>
    <t>stazionamento betoniera oltre il tempo standard</t>
  </si>
  <si>
    <t>Totale 0 . OPERE COMPIUTE</t>
  </si>
  <si>
    <t>Operaio comune edile per trasporto e messa in opera del cls magro (n. 2 per 10 minuti)</t>
  </si>
  <si>
    <t>nulla</t>
  </si>
  <si>
    <t>calcestruzzo magro bauletto</t>
  </si>
  <si>
    <t>P.A. 25</t>
  </si>
  <si>
    <t xml:space="preserve">Realizzazione di bauletto a sezione triangolare in cls magro per la protezione delle tubazioni degli scarichi. Tubazioni fino al diam. esterno 260 mm per altezze di estradosso fino a 45 cm.
</t>
  </si>
  <si>
    <t>la manodopera è necessaria per il trasporto del cls magro dallo scarico della betoniera al punto di utilizzo;
il tempo è quello necessario per il trasporto della quantità di cls magro indicata al punto precedente (0,23 mc) per una distanza media di 20 m; il trasporto viene effettuato con carriola a mano;
compresi riposi e tempi di attesa</t>
  </si>
  <si>
    <t>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</si>
</sst>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000"/>
    <numFmt numFmtId="165" formatCode="_-* #,##0.00_-;\-* #,##0.00_-;_-* &quot;-&quot;_-;_-@_-"/>
    <numFmt numFmtId="166" formatCode="_ * #,##0_ ;_ * \-#,##0_ ;_ * &quot;-&quot;_ ;_ @_ "/>
    <numFmt numFmtId="167" formatCode="#,##0.000"/>
    <numFmt numFmtId="168" formatCode="0.0%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1"/>
      <name val="Calibri"/>
      <family val="2"/>
      <scheme val="minor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>
      <alignment horizontal="justify" vertical="justify" wrapText="1"/>
    </xf>
    <xf numFmtId="0" fontId="9" fillId="0" borderId="0"/>
    <xf numFmtId="9" fontId="1" fillId="0" borderId="0" applyFont="0" applyFill="0" applyBorder="0" applyAlignment="0" applyProtection="0"/>
  </cellStyleXfs>
  <cellXfs count="136">
    <xf numFmtId="0" fontId="0" fillId="0" borderId="0" xfId="0"/>
    <xf numFmtId="0" fontId="2" fillId="2" borderId="0" xfId="2" applyNumberFormat="1" applyFont="1" applyFill="1" applyAlignment="1">
      <alignment horizontal="center" vertical="justify"/>
    </xf>
    <xf numFmtId="0" fontId="3" fillId="2" borderId="0" xfId="8" applyFont="1" applyFill="1" applyAlignment="1">
      <alignment horizontal="left" vertical="center"/>
    </xf>
    <xf numFmtId="0" fontId="2" fillId="2" borderId="0" xfId="8" applyFont="1" applyFill="1" applyAlignment="1">
      <alignment horizontal="center" vertical="justify"/>
    </xf>
    <xf numFmtId="164" fontId="2" fillId="2" borderId="0" xfId="8" applyNumberFormat="1" applyFont="1" applyFill="1" applyAlignment="1">
      <alignment horizontal="center" vertical="justify"/>
    </xf>
    <xf numFmtId="3" fontId="2" fillId="2" borderId="0" xfId="2" applyNumberFormat="1" applyFont="1" applyFill="1" applyAlignment="1">
      <alignment horizontal="center" vertical="justify"/>
    </xf>
    <xf numFmtId="165" fontId="2" fillId="2" borderId="0" xfId="2" applyNumberFormat="1" applyFont="1" applyFill="1" applyAlignment="1">
      <alignment horizontal="justify" vertical="justify"/>
    </xf>
    <xf numFmtId="0" fontId="2" fillId="2" borderId="0" xfId="8" applyFont="1" applyFill="1" applyAlignment="1">
      <alignment horizontal="justify" vertical="justify"/>
    </xf>
    <xf numFmtId="165" fontId="5" fillId="2" borderId="0" xfId="2" applyNumberFormat="1" applyFont="1" applyFill="1" applyAlignment="1">
      <alignment horizontal="center" vertical="justify"/>
    </xf>
    <xf numFmtId="0" fontId="2" fillId="2" borderId="1" xfId="2" applyNumberFormat="1" applyFont="1" applyFill="1" applyBorder="1" applyAlignment="1">
      <alignment horizontal="left" vertical="center" wrapText="1"/>
    </xf>
    <xf numFmtId="0" fontId="2" fillId="2" borderId="2" xfId="2" applyNumberFormat="1" applyFont="1" applyFill="1" applyBorder="1" applyAlignment="1">
      <alignment horizontal="left" vertical="center" wrapText="1"/>
    </xf>
    <xf numFmtId="164" fontId="2" fillId="2" borderId="3" xfId="8" applyNumberFormat="1" applyFont="1" applyFill="1" applyBorder="1" applyAlignment="1">
      <alignment horizontal="center" vertical="center"/>
    </xf>
    <xf numFmtId="164" fontId="2" fillId="2" borderId="4" xfId="8" applyNumberFormat="1" applyFont="1" applyFill="1" applyBorder="1" applyAlignment="1">
      <alignment horizontal="center" vertical="center"/>
    </xf>
    <xf numFmtId="164" fontId="2" fillId="2" borderId="5" xfId="8" applyNumberFormat="1" applyFont="1" applyFill="1" applyBorder="1" applyAlignment="1">
      <alignment horizontal="center" vertical="center"/>
    </xf>
    <xf numFmtId="3" fontId="2" fillId="2" borderId="6" xfId="8" applyNumberFormat="1" applyFont="1" applyFill="1" applyBorder="1" applyAlignment="1">
      <alignment horizontal="center" vertical="center" wrapText="1"/>
    </xf>
    <xf numFmtId="166" fontId="2" fillId="2" borderId="6" xfId="2" applyNumberFormat="1" applyFont="1" applyFill="1" applyBorder="1" applyAlignment="1">
      <alignment horizontal="center" vertical="center" wrapText="1"/>
    </xf>
    <xf numFmtId="0" fontId="1" fillId="0" borderId="1" xfId="7" applyFont="1" applyFill="1" applyBorder="1" applyAlignment="1">
      <alignment horizontal="center" vertical="top" wrapText="1"/>
    </xf>
    <xf numFmtId="0" fontId="6" fillId="2" borderId="7" xfId="7" applyFont="1" applyFill="1" applyBorder="1" applyAlignment="1">
      <alignment horizontal="center" vertical="center"/>
    </xf>
    <xf numFmtId="43" fontId="7" fillId="2" borderId="6" xfId="2" applyNumberFormat="1" applyFont="1" applyFill="1" applyBorder="1" applyAlignment="1">
      <alignment horizontal="center" vertical="center"/>
    </xf>
    <xf numFmtId="0" fontId="7" fillId="2" borderId="3" xfId="7" quotePrefix="1" applyFont="1" applyFill="1" applyBorder="1" applyAlignment="1">
      <alignment horizontal="center" vertical="center"/>
    </xf>
    <xf numFmtId="0" fontId="7" fillId="2" borderId="0" xfId="7" quotePrefix="1" applyFont="1" applyFill="1" applyBorder="1" applyAlignment="1">
      <alignment horizontal="center" vertical="center"/>
    </xf>
    <xf numFmtId="164" fontId="8" fillId="2" borderId="0" xfId="8" quotePrefix="1" applyNumberFormat="1" applyFont="1" applyFill="1" applyBorder="1" applyAlignment="1">
      <alignment horizontal="center" vertical="center" wrapText="1"/>
    </xf>
    <xf numFmtId="164" fontId="8" fillId="2" borderId="0" xfId="8" applyNumberFormat="1" applyFont="1" applyFill="1" applyBorder="1" applyAlignment="1">
      <alignment horizontal="center" vertical="center" wrapText="1"/>
    </xf>
    <xf numFmtId="0" fontId="7" fillId="2" borderId="8" xfId="7" quotePrefix="1" applyFont="1" applyFill="1" applyBorder="1" applyAlignment="1">
      <alignment horizontal="center" vertical="center"/>
    </xf>
    <xf numFmtId="0" fontId="7" fillId="2" borderId="9" xfId="7" quotePrefix="1" applyFont="1" applyFill="1" applyBorder="1" applyAlignment="1">
      <alignment horizontal="center" vertical="center"/>
    </xf>
    <xf numFmtId="164" fontId="8" fillId="2" borderId="9" xfId="8" quotePrefix="1" applyNumberFormat="1" applyFont="1" applyFill="1" applyBorder="1" applyAlignment="1">
      <alignment horizontal="center" vertical="center" wrapText="1"/>
    </xf>
    <xf numFmtId="164" fontId="8" fillId="2" borderId="9" xfId="8" applyNumberFormat="1" applyFont="1" applyFill="1" applyBorder="1" applyAlignment="1">
      <alignment horizontal="center" vertical="center" wrapText="1"/>
    </xf>
    <xf numFmtId="43" fontId="7" fillId="2" borderId="6" xfId="2" quotePrefix="1" applyNumberFormat="1" applyFont="1" applyFill="1" applyBorder="1" applyAlignment="1">
      <alignment horizontal="center" vertical="center"/>
    </xf>
    <xf numFmtId="0" fontId="2" fillId="2" borderId="10" xfId="2" applyNumberFormat="1" applyFont="1" applyFill="1" applyBorder="1" applyAlignment="1">
      <alignment horizontal="center" vertical="center" wrapText="1"/>
    </xf>
    <xf numFmtId="0" fontId="2" fillId="2" borderId="11" xfId="2" applyNumberFormat="1" applyFont="1" applyFill="1" applyBorder="1" applyAlignment="1">
      <alignment horizontal="center" vertical="center" wrapText="1"/>
    </xf>
    <xf numFmtId="0" fontId="2" fillId="2" borderId="12" xfId="8" applyFont="1" applyFill="1" applyBorder="1" applyAlignment="1">
      <alignment horizontal="center" vertical="center"/>
    </xf>
    <xf numFmtId="0" fontId="2" fillId="2" borderId="10" xfId="8" applyFont="1" applyFill="1" applyBorder="1" applyAlignment="1">
      <alignment horizontal="center" vertical="center" wrapText="1"/>
    </xf>
    <xf numFmtId="164" fontId="2" fillId="2" borderId="10" xfId="8" applyNumberFormat="1" applyFont="1" applyFill="1" applyBorder="1" applyAlignment="1">
      <alignment horizontal="center" vertical="center"/>
    </xf>
    <xf numFmtId="3" fontId="2" fillId="2" borderId="10" xfId="2" applyNumberFormat="1" applyFont="1" applyFill="1" applyBorder="1" applyAlignment="1">
      <alignment horizontal="center" vertical="center" wrapText="1"/>
    </xf>
    <xf numFmtId="165" fontId="2" fillId="2" borderId="13" xfId="2" applyNumberFormat="1" applyFont="1" applyFill="1" applyBorder="1" applyAlignment="1">
      <alignment horizontal="center" vertical="center" wrapText="1"/>
    </xf>
    <xf numFmtId="0" fontId="5" fillId="2" borderId="14" xfId="2" applyNumberFormat="1" applyFont="1" applyFill="1" applyBorder="1" applyAlignment="1">
      <alignment horizontal="center" vertical="center"/>
    </xf>
    <xf numFmtId="0" fontId="5" fillId="2" borderId="15" xfId="2" applyNumberFormat="1" applyFont="1" applyFill="1" applyBorder="1" applyAlignment="1">
      <alignment horizontal="left" vertical="center"/>
    </xf>
    <xf numFmtId="0" fontId="5" fillId="2" borderId="16" xfId="8" applyFont="1" applyFill="1" applyBorder="1" applyAlignment="1">
      <alignment vertical="center"/>
    </xf>
    <xf numFmtId="0" fontId="2" fillId="2" borderId="14" xfId="8" applyFont="1" applyFill="1" applyBorder="1" applyAlignment="1">
      <alignment vertical="center"/>
    </xf>
    <xf numFmtId="4" fontId="2" fillId="2" borderId="14" xfId="8" applyNumberFormat="1" applyFont="1" applyFill="1" applyBorder="1" applyAlignment="1">
      <alignment vertical="center"/>
    </xf>
    <xf numFmtId="167" fontId="2" fillId="2" borderId="14" xfId="2" applyNumberFormat="1" applyFont="1" applyFill="1" applyBorder="1" applyAlignment="1">
      <alignment vertical="center"/>
    </xf>
    <xf numFmtId="4" fontId="2" fillId="2" borderId="14" xfId="2" applyNumberFormat="1" applyFont="1" applyFill="1" applyBorder="1" applyAlignment="1">
      <alignment vertical="center"/>
    </xf>
    <xf numFmtId="0" fontId="2" fillId="2" borderId="17" xfId="2" applyNumberFormat="1" applyFont="1" applyFill="1" applyBorder="1" applyAlignment="1">
      <alignment horizontal="center" vertical="center"/>
    </xf>
    <xf numFmtId="0" fontId="2" fillId="2" borderId="17" xfId="8" applyFont="1" applyFill="1" applyBorder="1" applyAlignment="1">
      <alignment horizontal="center" vertical="center"/>
    </xf>
    <xf numFmtId="0" fontId="2" fillId="0" borderId="20" xfId="7" applyFont="1" applyBorder="1" applyAlignment="1">
      <alignment horizontal="center"/>
    </xf>
    <xf numFmtId="4" fontId="2" fillId="2" borderId="17" xfId="8" applyNumberFormat="1" applyFont="1" applyFill="1" applyBorder="1" applyAlignment="1">
      <alignment vertical="center"/>
    </xf>
    <xf numFmtId="4" fontId="2" fillId="2" borderId="17" xfId="2" applyNumberFormat="1" applyFont="1" applyFill="1" applyBorder="1" applyAlignment="1">
      <alignment vertical="center"/>
    </xf>
    <xf numFmtId="0" fontId="2" fillId="0" borderId="20" xfId="7" applyFont="1" applyBorder="1" applyAlignment="1">
      <alignment horizontal="right"/>
    </xf>
    <xf numFmtId="0" fontId="2" fillId="2" borderId="13" xfId="2" applyNumberFormat="1" applyFont="1" applyFill="1" applyBorder="1" applyAlignment="1">
      <alignment horizontal="center" vertical="center"/>
    </xf>
    <xf numFmtId="0" fontId="2" fillId="2" borderId="11" xfId="2" applyNumberFormat="1" applyFont="1" applyFill="1" applyBorder="1" applyAlignment="1">
      <alignment horizontal="center" vertical="center"/>
    </xf>
    <xf numFmtId="0" fontId="5" fillId="2" borderId="21" xfId="8" applyFont="1" applyFill="1" applyBorder="1" applyAlignment="1">
      <alignment horizontal="right" vertical="center"/>
    </xf>
    <xf numFmtId="0" fontId="2" fillId="2" borderId="13" xfId="8" applyFont="1" applyFill="1" applyBorder="1" applyAlignment="1">
      <alignment vertical="center"/>
    </xf>
    <xf numFmtId="4" fontId="2" fillId="2" borderId="13" xfId="8" applyNumberFormat="1" applyFont="1" applyFill="1" applyBorder="1" applyAlignment="1">
      <alignment vertical="center"/>
    </xf>
    <xf numFmtId="167" fontId="2" fillId="2" borderId="13" xfId="2" applyNumberFormat="1" applyFont="1" applyFill="1" applyBorder="1" applyAlignment="1">
      <alignment vertical="center"/>
    </xf>
    <xf numFmtId="4" fontId="5" fillId="2" borderId="13" xfId="2" applyNumberFormat="1" applyFont="1" applyFill="1" applyBorder="1" applyAlignment="1">
      <alignment vertical="center"/>
    </xf>
    <xf numFmtId="4" fontId="2" fillId="2" borderId="22" xfId="9" applyNumberFormat="1" applyFont="1" applyFill="1" applyBorder="1" applyAlignment="1">
      <alignment vertical="center"/>
    </xf>
    <xf numFmtId="0" fontId="2" fillId="2" borderId="23" xfId="2" applyNumberFormat="1" applyFont="1" applyFill="1" applyBorder="1" applyAlignment="1">
      <alignment horizontal="center" vertical="center"/>
    </xf>
    <xf numFmtId="0" fontId="2" fillId="2" borderId="23" xfId="8" applyFont="1" applyFill="1" applyBorder="1" applyAlignment="1">
      <alignment vertical="center"/>
    </xf>
    <xf numFmtId="167" fontId="2" fillId="2" borderId="17" xfId="8" applyNumberFormat="1" applyFont="1" applyFill="1" applyBorder="1" applyAlignment="1">
      <alignment vertical="center"/>
    </xf>
    <xf numFmtId="2" fontId="2" fillId="0" borderId="20" xfId="7" applyNumberFormat="1" applyFont="1" applyBorder="1" applyAlignment="1">
      <alignment horizontal="center"/>
    </xf>
    <xf numFmtId="4" fontId="2" fillId="2" borderId="0" xfId="8" applyNumberFormat="1" applyFont="1" applyFill="1" applyAlignment="1">
      <alignment horizontal="justify" vertical="justify"/>
    </xf>
    <xf numFmtId="0" fontId="2" fillId="2" borderId="0" xfId="2" applyNumberFormat="1" applyFont="1" applyFill="1" applyAlignment="1">
      <alignment horizontal="center" vertical="center"/>
    </xf>
    <xf numFmtId="0" fontId="2" fillId="2" borderId="0" xfId="8" applyFont="1" applyFill="1" applyAlignment="1">
      <alignment horizontal="justify" vertical="center"/>
    </xf>
    <xf numFmtId="4" fontId="2" fillId="2" borderId="0" xfId="8" applyNumberFormat="1" applyFont="1" applyFill="1" applyAlignment="1">
      <alignment vertical="center"/>
    </xf>
    <xf numFmtId="4" fontId="2" fillId="2" borderId="0" xfId="2" applyNumberFormat="1" applyFont="1" applyFill="1" applyAlignment="1">
      <alignment vertical="center"/>
    </xf>
    <xf numFmtId="4" fontId="2" fillId="2" borderId="24" xfId="2" applyNumberFormat="1" applyFont="1" applyFill="1" applyBorder="1" applyAlignment="1">
      <alignment vertical="center"/>
    </xf>
    <xf numFmtId="0" fontId="2" fillId="2" borderId="25" xfId="2" applyNumberFormat="1" applyFont="1" applyFill="1" applyBorder="1" applyAlignment="1">
      <alignment horizontal="center" vertical="center"/>
    </xf>
    <xf numFmtId="4" fontId="2" fillId="2" borderId="25" xfId="2" applyNumberFormat="1" applyFont="1" applyFill="1" applyBorder="1" applyAlignment="1">
      <alignment vertical="center"/>
    </xf>
    <xf numFmtId="0" fontId="1" fillId="0" borderId="26" xfId="7" applyFont="1" applyBorder="1" applyAlignment="1">
      <alignment horizontal="center" vertical="center"/>
    </xf>
    <xf numFmtId="0" fontId="2" fillId="0" borderId="27" xfId="7" applyFont="1" applyBorder="1" applyAlignment="1">
      <alignment horizontal="left" vertical="center"/>
    </xf>
    <xf numFmtId="0" fontId="2" fillId="0" borderId="28" xfId="8" applyFont="1" applyBorder="1" applyAlignment="1">
      <alignment horizontal="justify" vertical="center"/>
    </xf>
    <xf numFmtId="0" fontId="2" fillId="0" borderId="29" xfId="8" applyFont="1" applyBorder="1" applyAlignment="1">
      <alignment horizontal="justify" vertical="center"/>
    </xf>
    <xf numFmtId="4" fontId="2" fillId="0" borderId="30" xfId="8" applyNumberFormat="1" applyFont="1" applyBorder="1" applyAlignment="1">
      <alignment vertical="center"/>
    </xf>
    <xf numFmtId="4" fontId="2" fillId="0" borderId="29" xfId="8" applyNumberFormat="1" applyFont="1" applyBorder="1" applyAlignment="1">
      <alignment horizontal="center" vertical="center"/>
    </xf>
    <xf numFmtId="4" fontId="2" fillId="0" borderId="31" xfId="2" applyNumberFormat="1" applyFont="1" applyBorder="1" applyAlignment="1">
      <alignment vertical="center"/>
    </xf>
    <xf numFmtId="0" fontId="2" fillId="0" borderId="20" xfId="7" applyFont="1" applyBorder="1" applyAlignment="1">
      <alignment horizontal="left" vertical="center"/>
    </xf>
    <xf numFmtId="0" fontId="2" fillId="0" borderId="32" xfId="8" applyFont="1" applyBorder="1" applyAlignment="1">
      <alignment horizontal="justify" vertical="center"/>
    </xf>
    <xf numFmtId="9" fontId="2" fillId="0" borderId="17" xfId="10" applyNumberFormat="1" applyFont="1" applyBorder="1" applyAlignment="1">
      <alignment horizontal="center" vertical="center"/>
    </xf>
    <xf numFmtId="4" fontId="2" fillId="0" borderId="17" xfId="2" applyNumberFormat="1" applyFont="1" applyBorder="1" applyAlignment="1">
      <alignment horizontal="center" vertical="center"/>
    </xf>
    <xf numFmtId="4" fontId="2" fillId="0" borderId="19" xfId="2" applyNumberFormat="1" applyFont="1" applyBorder="1" applyAlignment="1">
      <alignment vertical="center"/>
    </xf>
    <xf numFmtId="0" fontId="2" fillId="0" borderId="20" xfId="8" applyFont="1" applyBorder="1" applyAlignment="1">
      <alignment horizontal="left" vertical="center"/>
    </xf>
    <xf numFmtId="0" fontId="2" fillId="0" borderId="19" xfId="8" applyFont="1" applyBorder="1" applyAlignment="1">
      <alignment horizontal="justify" vertical="center"/>
    </xf>
    <xf numFmtId="9" fontId="2" fillId="0" borderId="19" xfId="10" applyNumberFormat="1" applyFont="1" applyBorder="1" applyAlignment="1">
      <alignment horizontal="center" vertical="center"/>
    </xf>
    <xf numFmtId="4" fontId="2" fillId="0" borderId="33" xfId="2" applyNumberFormat="1" applyFont="1" applyBorder="1" applyAlignment="1">
      <alignment vertical="center"/>
    </xf>
    <xf numFmtId="0" fontId="1" fillId="0" borderId="26" xfId="8" applyFont="1" applyBorder="1" applyAlignment="1">
      <alignment horizontal="center" vertical="center"/>
    </xf>
    <xf numFmtId="0" fontId="2" fillId="0" borderId="22" xfId="8" applyFont="1" applyBorder="1" applyAlignment="1">
      <alignment horizontal="justify" vertical="center"/>
    </xf>
    <xf numFmtId="4" fontId="2" fillId="0" borderId="26" xfId="2" applyNumberFormat="1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2" fillId="0" borderId="8" xfId="8" applyFont="1" applyBorder="1" applyAlignment="1">
      <alignment horizontal="left" vertical="center"/>
    </xf>
    <xf numFmtId="0" fontId="2" fillId="0" borderId="35" xfId="8" applyFont="1" applyBorder="1" applyAlignment="1">
      <alignment horizontal="justify" vertical="center"/>
    </xf>
    <xf numFmtId="9" fontId="2" fillId="0" borderId="23" xfId="10" applyNumberFormat="1" applyFont="1" applyBorder="1" applyAlignment="1">
      <alignment horizontal="center" vertical="center"/>
    </xf>
    <xf numFmtId="9" fontId="2" fillId="0" borderId="35" xfId="10" applyNumberFormat="1" applyFont="1" applyBorder="1" applyAlignment="1">
      <alignment horizontal="center" vertical="center"/>
    </xf>
    <xf numFmtId="4" fontId="2" fillId="0" borderId="34" xfId="2" applyNumberFormat="1" applyFont="1" applyBorder="1" applyAlignment="1">
      <alignment horizontal="center" vertical="center"/>
    </xf>
    <xf numFmtId="4" fontId="5" fillId="0" borderId="34" xfId="2" applyNumberFormat="1" applyFont="1" applyBorder="1" applyAlignment="1">
      <alignment vertical="center"/>
    </xf>
    <xf numFmtId="0" fontId="1" fillId="2" borderId="9" xfId="8" applyFont="1" applyFill="1" applyBorder="1" applyAlignment="1">
      <alignment horizontal="center" vertical="center"/>
    </xf>
    <xf numFmtId="0" fontId="2" fillId="2" borderId="9" xfId="8" applyFont="1" applyFill="1" applyBorder="1" applyAlignment="1">
      <alignment horizontal="left" vertical="center"/>
    </xf>
    <xf numFmtId="0" fontId="2" fillId="2" borderId="9" xfId="8" applyFont="1" applyFill="1" applyBorder="1" applyAlignment="1">
      <alignment horizontal="justify" vertical="center"/>
    </xf>
    <xf numFmtId="9" fontId="2" fillId="2" borderId="9" xfId="10" applyNumberFormat="1" applyFont="1" applyFill="1" applyBorder="1" applyAlignment="1">
      <alignment horizontal="center" vertical="center"/>
    </xf>
    <xf numFmtId="4" fontId="2" fillId="2" borderId="9" xfId="2" applyNumberFormat="1" applyFont="1" applyFill="1" applyBorder="1" applyAlignment="1">
      <alignment vertical="center"/>
    </xf>
    <xf numFmtId="0" fontId="1" fillId="3" borderId="6" xfId="8" applyFont="1" applyFill="1" applyBorder="1" applyAlignment="1">
      <alignment horizontal="center" vertical="center"/>
    </xf>
    <xf numFmtId="0" fontId="2" fillId="3" borderId="1" xfId="7" applyFont="1" applyFill="1" applyBorder="1" applyAlignment="1">
      <alignment horizontal="left" vertical="center"/>
    </xf>
    <xf numFmtId="0" fontId="2" fillId="3" borderId="7" xfId="8" applyFont="1" applyFill="1" applyBorder="1" applyAlignment="1">
      <alignment horizontal="justify" vertical="center"/>
    </xf>
    <xf numFmtId="9" fontId="2" fillId="3" borderId="6" xfId="10" applyNumberFormat="1" applyFont="1" applyFill="1" applyBorder="1" applyAlignment="1">
      <alignment horizontal="center" vertical="center"/>
    </xf>
    <xf numFmtId="168" fontId="2" fillId="3" borderId="6" xfId="10" applyNumberFormat="1" applyFont="1" applyFill="1" applyBorder="1" applyAlignment="1">
      <alignment horizontal="center" vertical="center"/>
    </xf>
    <xf numFmtId="4" fontId="2" fillId="3" borderId="6" xfId="2" applyNumberFormat="1" applyFont="1" applyFill="1" applyBorder="1" applyAlignment="1">
      <alignment horizontal="center" vertical="center"/>
    </xf>
    <xf numFmtId="4" fontId="2" fillId="3" borderId="7" xfId="2" applyNumberFormat="1" applyFont="1" applyFill="1" applyBorder="1" applyAlignment="1">
      <alignment vertical="center"/>
    </xf>
    <xf numFmtId="0" fontId="1" fillId="0" borderId="0" xfId="7"/>
    <xf numFmtId="164" fontId="2" fillId="2" borderId="0" xfId="8" applyNumberFormat="1" applyFont="1" applyFill="1" applyAlignment="1">
      <alignment horizontal="right" vertical="justify"/>
    </xf>
    <xf numFmtId="3" fontId="2" fillId="2" borderId="0" xfId="2" applyNumberFormat="1" applyFont="1" applyFill="1" applyAlignment="1">
      <alignment horizontal="right" vertical="justify"/>
    </xf>
    <xf numFmtId="4" fontId="2" fillId="2" borderId="22" xfId="9" applyNumberFormat="1" applyFont="1" applyFill="1" applyBorder="1" applyAlignment="1">
      <alignment horizontal="center" vertical="center"/>
    </xf>
    <xf numFmtId="0" fontId="2" fillId="0" borderId="0" xfId="8" applyFont="1" applyFill="1" applyAlignment="1">
      <alignment horizontal="justify" vertical="justify"/>
    </xf>
    <xf numFmtId="165" fontId="2" fillId="0" borderId="0" xfId="2" applyNumberFormat="1" applyFont="1" applyFill="1" applyAlignment="1">
      <alignment horizontal="justify" vertical="justify"/>
    </xf>
    <xf numFmtId="4" fontId="2" fillId="2" borderId="9" xfId="2" applyNumberFormat="1" applyFont="1" applyFill="1" applyBorder="1" applyAlignment="1">
      <alignment horizontal="center" vertical="center"/>
    </xf>
    <xf numFmtId="4" fontId="5" fillId="0" borderId="24" xfId="2" applyNumberFormat="1" applyFont="1" applyBorder="1" applyAlignment="1">
      <alignment vertical="center"/>
    </xf>
    <xf numFmtId="0" fontId="2" fillId="0" borderId="18" xfId="7" applyFont="1" applyBorder="1" applyAlignment="1">
      <alignment wrapText="1"/>
    </xf>
    <xf numFmtId="0" fontId="2" fillId="0" borderId="19" xfId="7" applyFont="1" applyBorder="1" applyAlignment="1">
      <alignment wrapText="1"/>
    </xf>
    <xf numFmtId="164" fontId="5" fillId="0" borderId="1" xfId="2" applyNumberFormat="1" applyFont="1" applyBorder="1" applyAlignment="1">
      <alignment horizontal="right" vertical="center"/>
    </xf>
    <xf numFmtId="164" fontId="5" fillId="0" borderId="2" xfId="2" applyNumberFormat="1" applyFont="1" applyBorder="1" applyAlignment="1">
      <alignment horizontal="right" vertical="center"/>
    </xf>
    <xf numFmtId="165" fontId="2" fillId="0" borderId="4" xfId="2" applyNumberFormat="1" applyFont="1" applyFill="1" applyBorder="1" applyAlignment="1">
      <alignment horizontal="center" vertical="justify"/>
    </xf>
    <xf numFmtId="4" fontId="5" fillId="2" borderId="0" xfId="2" applyNumberFormat="1" applyFont="1" applyFill="1" applyAlignment="1">
      <alignment horizontal="right" vertical="center"/>
    </xf>
    <xf numFmtId="4" fontId="5" fillId="2" borderId="37" xfId="2" applyNumberFormat="1" applyFont="1" applyFill="1" applyBorder="1" applyAlignment="1">
      <alignment horizontal="right" vertical="center"/>
    </xf>
    <xf numFmtId="0" fontId="2" fillId="0" borderId="18" xfId="7" applyFont="1" applyBorder="1" applyAlignment="1"/>
    <xf numFmtId="0" fontId="10" fillId="0" borderId="19" xfId="7" applyFont="1" applyBorder="1" applyAlignment="1"/>
    <xf numFmtId="0" fontId="2" fillId="0" borderId="19" xfId="7" applyFont="1" applyBorder="1" applyAlignment="1"/>
    <xf numFmtId="0" fontId="2" fillId="0" borderId="18" xfId="7" applyFont="1" applyBorder="1" applyAlignment="1">
      <alignment horizontal="left" vertical="top" wrapText="1"/>
    </xf>
    <xf numFmtId="0" fontId="2" fillId="0" borderId="19" xfId="7" applyFont="1" applyBorder="1" applyAlignment="1">
      <alignment horizontal="left" vertical="top" wrapText="1"/>
    </xf>
    <xf numFmtId="0" fontId="2" fillId="0" borderId="36" xfId="7" applyFont="1" applyBorder="1" applyAlignment="1"/>
    <xf numFmtId="0" fontId="2" fillId="0" borderId="35" xfId="7" applyFont="1" applyBorder="1" applyAlignment="1"/>
    <xf numFmtId="164" fontId="4" fillId="2" borderId="0" xfId="2" applyNumberFormat="1" applyFont="1" applyFill="1" applyAlignment="1">
      <alignment horizontal="center" vertical="justify"/>
    </xf>
    <xf numFmtId="164" fontId="4" fillId="4" borderId="1" xfId="2" applyNumberFormat="1" applyFont="1" applyFill="1" applyBorder="1" applyAlignment="1">
      <alignment horizontal="center" vertical="center" wrapText="1"/>
    </xf>
    <xf numFmtId="164" fontId="4" fillId="4" borderId="2" xfId="2" applyNumberFormat="1" applyFont="1" applyFill="1" applyBorder="1" applyAlignment="1">
      <alignment horizontal="center" vertical="center" wrapText="1"/>
    </xf>
    <xf numFmtId="0" fontId="1" fillId="4" borderId="2" xfId="7" applyFont="1" applyFill="1" applyBorder="1" applyAlignment="1">
      <alignment horizontal="center" vertical="center" wrapText="1"/>
    </xf>
    <xf numFmtId="0" fontId="1" fillId="4" borderId="7" xfId="7" applyFont="1" applyFill="1" applyBorder="1" applyAlignment="1">
      <alignment horizontal="center" vertical="center" wrapText="1"/>
    </xf>
    <xf numFmtId="0" fontId="6" fillId="2" borderId="1" xfId="8" applyFont="1" applyFill="1" applyBorder="1" applyAlignment="1">
      <alignment horizontal="left" vertical="top" wrapText="1"/>
    </xf>
    <xf numFmtId="0" fontId="6" fillId="2" borderId="2" xfId="8" applyFont="1" applyFill="1" applyBorder="1" applyAlignment="1">
      <alignment horizontal="left" vertical="top" wrapText="1"/>
    </xf>
    <xf numFmtId="0" fontId="6" fillId="2" borderId="7" xfId="8" applyFont="1" applyFill="1" applyBorder="1" applyAlignment="1">
      <alignment horizontal="left" vertical="top" wrapText="1"/>
    </xf>
  </cellXfs>
  <cellStyles count="11">
    <cellStyle name="Euro" xfId="1"/>
    <cellStyle name="Migliaia [0] 3" xfId="2"/>
    <cellStyle name="Migliaia 2" xfId="3"/>
    <cellStyle name="Migliaia 3" xfId="4"/>
    <cellStyle name="Migliaia 4" xfId="5"/>
    <cellStyle name="Migliaia 5" xfId="6"/>
    <cellStyle name="Normale" xfId="0" builtinId="0"/>
    <cellStyle name="Normale 3" xfId="7"/>
    <cellStyle name="Normale_Analisi G01" xfId="8"/>
    <cellStyle name="Normale_ROMA 2" xfId="9"/>
    <cellStyle name="Percentuale 3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tabSelected="1" zoomScaleNormal="100" workbookViewId="0">
      <selection activeCell="A5" sqref="A5"/>
    </sheetView>
  </sheetViews>
  <sheetFormatPr defaultColWidth="9.109375" defaultRowHeight="13.2" x14ac:dyDescent="0.25"/>
  <cols>
    <col min="1" max="1" width="18" style="1" customWidth="1"/>
    <col min="2" max="2" width="4.109375" style="1" customWidth="1"/>
    <col min="3" max="3" width="54.33203125" style="7" customWidth="1"/>
    <col min="4" max="4" width="6" style="7" customWidth="1"/>
    <col min="5" max="5" width="7.6640625" style="107" customWidth="1"/>
    <col min="6" max="6" width="10.6640625" style="108" customWidth="1"/>
    <col min="7" max="7" width="14.33203125" style="6" customWidth="1"/>
    <col min="8" max="16384" width="9.109375" style="106"/>
  </cols>
  <sheetData>
    <row r="1" spans="1:7" s="7" customFormat="1" ht="13.8" x14ac:dyDescent="0.3">
      <c r="A1" s="1"/>
      <c r="B1" s="1"/>
      <c r="C1" s="2"/>
      <c r="D1" s="3"/>
      <c r="E1" s="4"/>
      <c r="F1" s="5"/>
      <c r="G1" s="6"/>
    </row>
    <row r="2" spans="1:7" s="7" customFormat="1" ht="12.75" customHeight="1" x14ac:dyDescent="0.3">
      <c r="A2" s="1"/>
      <c r="B2" s="1"/>
      <c r="C2" s="128" t="s">
        <v>0</v>
      </c>
      <c r="D2" s="128"/>
      <c r="E2" s="128"/>
      <c r="F2" s="128"/>
      <c r="G2" s="8"/>
    </row>
    <row r="3" spans="1:7" s="7" customFormat="1" ht="10.199999999999999" x14ac:dyDescent="0.3">
      <c r="A3" s="1"/>
      <c r="B3" s="1"/>
      <c r="C3" s="3"/>
      <c r="D3" s="3"/>
      <c r="E3" s="4"/>
      <c r="F3" s="5"/>
      <c r="G3" s="6"/>
    </row>
    <row r="4" spans="1:7" s="7" customFormat="1" ht="12.75" customHeight="1" x14ac:dyDescent="0.3">
      <c r="A4" s="129"/>
      <c r="B4" s="130"/>
      <c r="C4" s="131"/>
      <c r="D4" s="131"/>
      <c r="E4" s="131"/>
      <c r="F4" s="131"/>
      <c r="G4" s="132"/>
    </row>
    <row r="5" spans="1:7" s="7" customFormat="1" ht="45" customHeight="1" x14ac:dyDescent="0.3">
      <c r="A5" s="9" t="s">
        <v>1</v>
      </c>
      <c r="B5" s="10"/>
      <c r="C5" s="11" t="s">
        <v>2</v>
      </c>
      <c r="D5" s="12"/>
      <c r="E5" s="13"/>
      <c r="F5" s="14" t="s">
        <v>3</v>
      </c>
      <c r="G5" s="15" t="s">
        <v>4</v>
      </c>
    </row>
    <row r="6" spans="1:7" s="7" customFormat="1" ht="87" customHeight="1" x14ac:dyDescent="0.3">
      <c r="A6" s="16" t="s">
        <v>50</v>
      </c>
      <c r="B6" s="16"/>
      <c r="C6" s="133" t="s">
        <v>51</v>
      </c>
      <c r="D6" s="134"/>
      <c r="E6" s="135"/>
      <c r="F6" s="17" t="s">
        <v>39</v>
      </c>
      <c r="G6" s="18">
        <f>G37</f>
        <v>36.9</v>
      </c>
    </row>
    <row r="7" spans="1:7" s="7" customFormat="1" ht="56.25" customHeight="1" x14ac:dyDescent="0.3">
      <c r="A7" s="19"/>
      <c r="B7" s="20"/>
      <c r="C7" s="21"/>
      <c r="D7" s="22"/>
      <c r="E7" s="22"/>
      <c r="F7" s="20"/>
      <c r="G7" s="15" t="s">
        <v>5</v>
      </c>
    </row>
    <row r="8" spans="1:7" s="7" customFormat="1" ht="15.6" x14ac:dyDescent="0.3">
      <c r="A8" s="23"/>
      <c r="B8" s="24"/>
      <c r="C8" s="25"/>
      <c r="D8" s="26"/>
      <c r="E8" s="26"/>
      <c r="F8" s="24"/>
      <c r="G8" s="27">
        <f>G39</f>
        <v>0.38293499999999997</v>
      </c>
    </row>
    <row r="9" spans="1:7" s="7" customFormat="1" ht="45.75" customHeight="1" thickBot="1" x14ac:dyDescent="0.35">
      <c r="A9" s="28" t="s">
        <v>6</v>
      </c>
      <c r="B9" s="29"/>
      <c r="C9" s="30" t="s">
        <v>7</v>
      </c>
      <c r="D9" s="31" t="s">
        <v>8</v>
      </c>
      <c r="E9" s="32" t="s">
        <v>9</v>
      </c>
      <c r="F9" s="33" t="s">
        <v>10</v>
      </c>
      <c r="G9" s="34" t="s">
        <v>11</v>
      </c>
    </row>
    <row r="10" spans="1:7" s="7" customFormat="1" ht="10.8" thickTop="1" x14ac:dyDescent="0.3">
      <c r="A10" s="35">
        <v>0</v>
      </c>
      <c r="B10" s="36" t="s">
        <v>43</v>
      </c>
      <c r="C10" s="37"/>
      <c r="D10" s="38"/>
      <c r="E10" s="39"/>
      <c r="F10" s="40"/>
      <c r="G10" s="41"/>
    </row>
    <row r="11" spans="1:7" s="7" customFormat="1" ht="11.4" x14ac:dyDescent="0.2">
      <c r="A11" s="42" t="s">
        <v>40</v>
      </c>
      <c r="B11" s="114" t="s">
        <v>49</v>
      </c>
      <c r="C11" s="115"/>
      <c r="D11" s="43" t="s">
        <v>41</v>
      </c>
      <c r="E11" s="109">
        <f>0.45*0.7/2</f>
        <v>0.1575</v>
      </c>
      <c r="F11" s="45">
        <v>121.61</v>
      </c>
      <c r="G11" s="46">
        <f>E11*F11</f>
        <v>19.153575</v>
      </c>
    </row>
    <row r="12" spans="1:7" s="7" customFormat="1" ht="11.4" x14ac:dyDescent="0.2">
      <c r="A12" s="42" t="s">
        <v>40</v>
      </c>
      <c r="B12" s="114" t="s">
        <v>42</v>
      </c>
      <c r="C12" s="115"/>
      <c r="D12" s="43" t="s">
        <v>41</v>
      </c>
      <c r="E12" s="109">
        <f>0.45*0.7/2</f>
        <v>0.1575</v>
      </c>
      <c r="F12" s="45">
        <v>2.57</v>
      </c>
      <c r="G12" s="46">
        <f>E12*F12</f>
        <v>0.404775</v>
      </c>
    </row>
    <row r="13" spans="1:7" s="7" customFormat="1" ht="14.4" x14ac:dyDescent="0.3">
      <c r="A13" s="42"/>
      <c r="B13" s="121"/>
      <c r="C13" s="122"/>
      <c r="D13" s="43"/>
      <c r="E13" s="44"/>
      <c r="F13" s="47"/>
      <c r="G13" s="46"/>
    </row>
    <row r="14" spans="1:7" s="7" customFormat="1" ht="10.8" thickBot="1" x14ac:dyDescent="0.35">
      <c r="A14" s="48"/>
      <c r="B14" s="49"/>
      <c r="C14" s="50" t="s">
        <v>46</v>
      </c>
      <c r="D14" s="51"/>
      <c r="E14" s="52"/>
      <c r="F14" s="53"/>
      <c r="G14" s="54">
        <f>SUM(G11:G13)</f>
        <v>19.558350000000001</v>
      </c>
    </row>
    <row r="15" spans="1:7" s="7" customFormat="1" ht="10.8" thickTop="1" x14ac:dyDescent="0.3">
      <c r="A15" s="35">
        <v>1</v>
      </c>
      <c r="B15" s="36" t="s">
        <v>12</v>
      </c>
      <c r="C15" s="37"/>
      <c r="D15" s="38"/>
      <c r="E15" s="39"/>
      <c r="F15" s="40"/>
      <c r="G15" s="41"/>
    </row>
    <row r="16" spans="1:7" s="7" customFormat="1" ht="10.199999999999999" x14ac:dyDescent="0.2">
      <c r="A16" s="42"/>
      <c r="B16" s="114" t="s">
        <v>48</v>
      </c>
      <c r="C16" s="115"/>
      <c r="D16" s="43"/>
      <c r="E16" s="109"/>
      <c r="F16" s="45"/>
      <c r="G16" s="46"/>
    </row>
    <row r="17" spans="1:8" s="7" customFormat="1" ht="10.199999999999999" x14ac:dyDescent="0.2">
      <c r="A17" s="42"/>
      <c r="B17" s="114"/>
      <c r="C17" s="115"/>
      <c r="D17" s="43"/>
      <c r="E17" s="109"/>
      <c r="F17" s="45"/>
      <c r="G17" s="46"/>
    </row>
    <row r="18" spans="1:8" s="7" customFormat="1" ht="10.8" thickBot="1" x14ac:dyDescent="0.35">
      <c r="A18" s="48"/>
      <c r="B18" s="49"/>
      <c r="C18" s="50" t="s">
        <v>13</v>
      </c>
      <c r="D18" s="51"/>
      <c r="E18" s="52"/>
      <c r="F18" s="53"/>
      <c r="G18" s="54">
        <f>SUM(G15:G17)</f>
        <v>0</v>
      </c>
    </row>
    <row r="19" spans="1:8" s="7" customFormat="1" ht="10.8" thickTop="1" x14ac:dyDescent="0.3">
      <c r="A19" s="35">
        <v>2</v>
      </c>
      <c r="B19" s="36" t="s">
        <v>14</v>
      </c>
      <c r="C19" s="37"/>
      <c r="D19" s="38"/>
      <c r="E19" s="39"/>
      <c r="F19" s="40"/>
      <c r="G19" s="41"/>
    </row>
    <row r="20" spans="1:8" s="7" customFormat="1" ht="10.199999999999999" x14ac:dyDescent="0.2">
      <c r="A20" s="42" t="s">
        <v>16</v>
      </c>
      <c r="B20" s="121" t="s">
        <v>47</v>
      </c>
      <c r="C20" s="123"/>
      <c r="D20" s="43" t="s">
        <v>15</v>
      </c>
      <c r="E20" s="109">
        <v>0.4</v>
      </c>
      <c r="F20" s="45">
        <v>27.58</v>
      </c>
      <c r="G20" s="46">
        <f>E20*F20</f>
        <v>11.032</v>
      </c>
    </row>
    <row r="21" spans="1:8" s="7" customFormat="1" ht="72.599999999999994" customHeight="1" x14ac:dyDescent="0.3">
      <c r="A21" s="42"/>
      <c r="B21" s="124" t="s">
        <v>52</v>
      </c>
      <c r="C21" s="125"/>
      <c r="D21" s="43"/>
      <c r="E21" s="109"/>
      <c r="F21" s="45"/>
      <c r="G21" s="46"/>
    </row>
    <row r="22" spans="1:8" s="7" customFormat="1" ht="10.199999999999999" x14ac:dyDescent="0.2">
      <c r="A22" s="56"/>
      <c r="B22" s="126"/>
      <c r="C22" s="127"/>
      <c r="D22" s="57"/>
      <c r="E22" s="55"/>
      <c r="F22" s="58"/>
      <c r="G22" s="46"/>
    </row>
    <row r="23" spans="1:8" s="7" customFormat="1" ht="10.8" thickBot="1" x14ac:dyDescent="0.35">
      <c r="A23" s="48"/>
      <c r="B23" s="49"/>
      <c r="C23" s="50" t="s">
        <v>17</v>
      </c>
      <c r="D23" s="51"/>
      <c r="E23" s="52"/>
      <c r="F23" s="53"/>
      <c r="G23" s="54">
        <f>SUM(G20:G22)</f>
        <v>11.032</v>
      </c>
    </row>
    <row r="24" spans="1:8" s="7" customFormat="1" ht="10.8" thickTop="1" x14ac:dyDescent="0.3">
      <c r="A24" s="35">
        <v>3</v>
      </c>
      <c r="B24" s="36" t="s">
        <v>18</v>
      </c>
      <c r="C24" s="37"/>
      <c r="D24" s="38"/>
      <c r="E24" s="39"/>
      <c r="F24" s="40"/>
      <c r="G24" s="41"/>
    </row>
    <row r="25" spans="1:8" s="7" customFormat="1" ht="10.199999999999999" x14ac:dyDescent="0.2">
      <c r="A25" s="42" t="s">
        <v>44</v>
      </c>
      <c r="B25" s="121" t="s">
        <v>45</v>
      </c>
      <c r="C25" s="123"/>
      <c r="D25" s="43" t="s">
        <v>15</v>
      </c>
      <c r="E25" s="59">
        <v>0.05</v>
      </c>
      <c r="F25" s="45">
        <v>58.33</v>
      </c>
      <c r="G25" s="46">
        <f>E25*F25</f>
        <v>2.9165000000000001</v>
      </c>
    </row>
    <row r="26" spans="1:8" s="7" customFormat="1" ht="10.199999999999999" x14ac:dyDescent="0.2">
      <c r="A26" s="42"/>
      <c r="B26" s="114"/>
      <c r="C26" s="115"/>
      <c r="D26" s="43"/>
      <c r="E26" s="55"/>
      <c r="F26" s="45"/>
      <c r="G26" s="46"/>
    </row>
    <row r="27" spans="1:8" s="7" customFormat="1" ht="14.4" x14ac:dyDescent="0.3">
      <c r="A27" s="56"/>
      <c r="B27" s="121"/>
      <c r="C27" s="122"/>
      <c r="D27" s="43"/>
      <c r="E27" s="55"/>
      <c r="F27" s="45"/>
      <c r="G27" s="46"/>
      <c r="H27" s="60"/>
    </row>
    <row r="28" spans="1:8" s="7" customFormat="1" ht="10.8" thickBot="1" x14ac:dyDescent="0.35">
      <c r="A28" s="48"/>
      <c r="B28" s="49"/>
      <c r="C28" s="50" t="s">
        <v>19</v>
      </c>
      <c r="D28" s="51"/>
      <c r="E28" s="52"/>
      <c r="F28" s="53"/>
      <c r="G28" s="54">
        <f>SUM(G25:G27)</f>
        <v>2.9165000000000001</v>
      </c>
    </row>
    <row r="29" spans="1:8" s="7" customFormat="1" ht="11.4" thickTop="1" thickBot="1" x14ac:dyDescent="0.35">
      <c r="A29" s="61"/>
      <c r="B29" s="61"/>
      <c r="C29" s="62"/>
      <c r="D29" s="62"/>
      <c r="E29" s="63"/>
      <c r="F29" s="64"/>
      <c r="G29" s="64"/>
    </row>
    <row r="30" spans="1:8" s="7" customFormat="1" ht="10.8" thickBot="1" x14ac:dyDescent="0.35">
      <c r="A30" s="61"/>
      <c r="B30" s="61"/>
      <c r="C30" s="62"/>
      <c r="D30" s="62"/>
      <c r="E30" s="119" t="s">
        <v>20</v>
      </c>
      <c r="F30" s="120"/>
      <c r="G30" s="65">
        <f>SUM(G18+G23+G28)</f>
        <v>13.948499999999999</v>
      </c>
    </row>
    <row r="31" spans="1:8" s="7" customFormat="1" ht="10.8" thickBot="1" x14ac:dyDescent="0.35">
      <c r="A31" s="66"/>
      <c r="B31" s="66"/>
      <c r="C31" s="62"/>
      <c r="D31" s="62"/>
      <c r="E31" s="63"/>
      <c r="F31" s="67"/>
      <c r="G31" s="64"/>
    </row>
    <row r="32" spans="1:8" s="7" customFormat="1" x14ac:dyDescent="0.3">
      <c r="A32" s="68" t="s">
        <v>21</v>
      </c>
      <c r="B32" s="69" t="s">
        <v>22</v>
      </c>
      <c r="C32" s="70"/>
      <c r="D32" s="71"/>
      <c r="E32" s="72"/>
      <c r="F32" s="73" t="s">
        <v>23</v>
      </c>
      <c r="G32" s="74">
        <f>G30</f>
        <v>13.948499999999999</v>
      </c>
    </row>
    <row r="33" spans="1:7" s="7" customFormat="1" x14ac:dyDescent="0.3">
      <c r="A33" s="68" t="s">
        <v>24</v>
      </c>
      <c r="B33" s="75" t="s">
        <v>25</v>
      </c>
      <c r="C33" s="76"/>
      <c r="D33" s="77"/>
      <c r="E33" s="77">
        <v>0.13</v>
      </c>
      <c r="F33" s="78" t="s">
        <v>26</v>
      </c>
      <c r="G33" s="79">
        <f>G32*E33</f>
        <v>1.8133049999999999</v>
      </c>
    </row>
    <row r="34" spans="1:7" s="7" customFormat="1" x14ac:dyDescent="0.3">
      <c r="A34" s="68" t="s">
        <v>27</v>
      </c>
      <c r="B34" s="80" t="s">
        <v>28</v>
      </c>
      <c r="C34" s="81"/>
      <c r="D34" s="77"/>
      <c r="E34" s="82"/>
      <c r="F34" s="78" t="s">
        <v>29</v>
      </c>
      <c r="G34" s="83">
        <f>SUM(G32:G33)</f>
        <v>15.761804999999999</v>
      </c>
    </row>
    <row r="35" spans="1:7" s="7" customFormat="1" x14ac:dyDescent="0.3">
      <c r="A35" s="84" t="s">
        <v>30</v>
      </c>
      <c r="B35" s="80" t="s">
        <v>31</v>
      </c>
      <c r="C35" s="85"/>
      <c r="D35" s="77"/>
      <c r="E35" s="77">
        <v>0.1</v>
      </c>
      <c r="F35" s="86" t="s">
        <v>32</v>
      </c>
      <c r="G35" s="79">
        <f>G34*E35</f>
        <v>1.5761805</v>
      </c>
    </row>
    <row r="36" spans="1:7" s="7" customFormat="1" ht="13.8" thickBot="1" x14ac:dyDescent="0.35">
      <c r="A36" s="87" t="s">
        <v>33</v>
      </c>
      <c r="B36" s="88" t="s">
        <v>34</v>
      </c>
      <c r="C36" s="89"/>
      <c r="D36" s="90"/>
      <c r="E36" s="91"/>
      <c r="F36" s="92" t="s">
        <v>35</v>
      </c>
      <c r="G36" s="93">
        <f>SUM(G34:G35)</f>
        <v>17.337985499999998</v>
      </c>
    </row>
    <row r="37" spans="1:7" s="7" customFormat="1" ht="15" customHeight="1" thickBot="1" x14ac:dyDescent="0.35">
      <c r="A37" s="61"/>
      <c r="B37" s="61"/>
      <c r="C37" s="116" t="s">
        <v>38</v>
      </c>
      <c r="D37" s="117"/>
      <c r="E37" s="117"/>
      <c r="F37" s="117"/>
      <c r="G37" s="113">
        <f>ROUND((G36+G14),2)</f>
        <v>36.9</v>
      </c>
    </row>
    <row r="38" spans="1:7" s="7" customFormat="1" x14ac:dyDescent="0.3">
      <c r="A38" s="94"/>
      <c r="B38" s="95"/>
      <c r="C38" s="96"/>
      <c r="D38" s="97"/>
      <c r="E38" s="97"/>
      <c r="F38" s="112"/>
      <c r="G38" s="98"/>
    </row>
    <row r="39" spans="1:7" s="7" customFormat="1" x14ac:dyDescent="0.3">
      <c r="A39" s="99" t="s">
        <v>36</v>
      </c>
      <c r="B39" s="100" t="s">
        <v>37</v>
      </c>
      <c r="C39" s="101"/>
      <c r="D39" s="102"/>
      <c r="E39" s="103"/>
      <c r="F39" s="104" t="s">
        <v>53</v>
      </c>
      <c r="G39" s="105">
        <f>(0.33*E11+0.03*G23)</f>
        <v>0.38293499999999997</v>
      </c>
    </row>
    <row r="40" spans="1:7" x14ac:dyDescent="0.25">
      <c r="A40" s="118"/>
      <c r="B40" s="118"/>
      <c r="C40" s="118"/>
      <c r="D40" s="118"/>
      <c r="E40" s="118"/>
      <c r="F40" s="118"/>
      <c r="G40" s="118"/>
    </row>
    <row r="41" spans="1:7" x14ac:dyDescent="0.25">
      <c r="A41" s="111"/>
      <c r="B41" s="111"/>
      <c r="C41" s="111"/>
      <c r="D41" s="111"/>
      <c r="E41" s="111"/>
      <c r="F41" s="111"/>
      <c r="G41" s="111"/>
    </row>
    <row r="42" spans="1:7" x14ac:dyDescent="0.25">
      <c r="A42" s="111"/>
      <c r="B42" s="111"/>
      <c r="C42" s="111"/>
      <c r="D42" s="111"/>
      <c r="E42" s="111"/>
      <c r="F42" s="111"/>
      <c r="G42" s="111"/>
    </row>
    <row r="43" spans="1:7" x14ac:dyDescent="0.25">
      <c r="A43" s="111"/>
      <c r="B43" s="111"/>
      <c r="C43" s="111"/>
      <c r="D43" s="111"/>
      <c r="E43" s="111"/>
      <c r="F43" s="111"/>
      <c r="G43" s="111"/>
    </row>
    <row r="44" spans="1:7" x14ac:dyDescent="0.25">
      <c r="A44" s="111"/>
      <c r="B44" s="111"/>
      <c r="C44" s="111"/>
      <c r="D44" s="111"/>
      <c r="E44" s="111"/>
      <c r="F44" s="111"/>
      <c r="G44" s="111"/>
    </row>
    <row r="45" spans="1:7" x14ac:dyDescent="0.25">
      <c r="A45" s="111"/>
      <c r="B45" s="111"/>
      <c r="C45" s="111"/>
      <c r="D45" s="111"/>
      <c r="E45" s="111"/>
      <c r="F45" s="111"/>
      <c r="G45" s="111"/>
    </row>
    <row r="46" spans="1:7" x14ac:dyDescent="0.25">
      <c r="A46" s="111"/>
      <c r="B46" s="111"/>
      <c r="C46" s="111"/>
      <c r="D46" s="111"/>
      <c r="E46" s="111"/>
      <c r="F46" s="111"/>
      <c r="G46" s="111"/>
    </row>
    <row r="47" spans="1:7" x14ac:dyDescent="0.25">
      <c r="D47" s="110"/>
    </row>
  </sheetData>
  <mergeCells count="17">
    <mergeCell ref="B11:C11"/>
    <mergeCell ref="B12:C12"/>
    <mergeCell ref="B13:C13"/>
    <mergeCell ref="B16:C16"/>
    <mergeCell ref="C2:F2"/>
    <mergeCell ref="A4:G4"/>
    <mergeCell ref="C6:E6"/>
    <mergeCell ref="B17:C17"/>
    <mergeCell ref="C37:F37"/>
    <mergeCell ref="A40:G40"/>
    <mergeCell ref="E30:F30"/>
    <mergeCell ref="B27:C27"/>
    <mergeCell ref="B20:C20"/>
    <mergeCell ref="B21:C21"/>
    <mergeCell ref="B22:C22"/>
    <mergeCell ref="B25:C25"/>
    <mergeCell ref="B26:C26"/>
  </mergeCells>
  <pageMargins left="0.74803149606299213" right="0.1574803149606299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17</vt:lpstr>
      <vt:lpstr>'17'!Area_stampa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 Garlone</dc:creator>
  <cp:lastModifiedBy>Andrea Poloni</cp:lastModifiedBy>
  <cp:lastPrinted>2014-10-16T12:31:52Z</cp:lastPrinted>
  <dcterms:created xsi:type="dcterms:W3CDTF">2012-05-23T09:24:52Z</dcterms:created>
  <dcterms:modified xsi:type="dcterms:W3CDTF">2014-10-17T13:57:15Z</dcterms:modified>
</cp:coreProperties>
</file>